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<sst xmlns="http://schemas.openxmlformats.org/spreadsheetml/2006/main" count="1781" uniqueCount="538">
  <si>
    <t>兴仁市2025年公开招聘事业单位工作人员面试和总成绩汇总表</t>
  </si>
  <si>
    <t>序号</t>
  </si>
  <si>
    <t>准考证号</t>
  </si>
  <si>
    <t>报考单位</t>
  </si>
  <si>
    <t>报考岗位</t>
  </si>
  <si>
    <t>岗位代码</t>
  </si>
  <si>
    <t>岗位类别</t>
  </si>
  <si>
    <t>笔试考分</t>
  </si>
  <si>
    <t>（笔试成绩÷3）×60%</t>
  </si>
  <si>
    <t>面试成绩</t>
  </si>
  <si>
    <t>面试成绩×40%</t>
  </si>
  <si>
    <t>总成绩</t>
  </si>
  <si>
    <t>成绩排名</t>
  </si>
  <si>
    <t>备注</t>
  </si>
  <si>
    <t>1152230303115</t>
  </si>
  <si>
    <t>中共兴仁市委组织部</t>
  </si>
  <si>
    <t>市委党的建设服务中心</t>
  </si>
  <si>
    <t>22322420101</t>
  </si>
  <si>
    <t>管理</t>
  </si>
  <si>
    <t>1152230302322</t>
  </si>
  <si>
    <t>1152230305317</t>
  </si>
  <si>
    <t>1152230302711</t>
  </si>
  <si>
    <t>1152230301617</t>
  </si>
  <si>
    <t>1152230303924</t>
  </si>
  <si>
    <t>兴仁市委宣传部</t>
  </si>
  <si>
    <t>网络安全和信息化中心</t>
  </si>
  <si>
    <t>22322420201</t>
  </si>
  <si>
    <t>兴仁市发展和改革局</t>
  </si>
  <si>
    <t>兴仁市大数据局产业发展中心</t>
  </si>
  <si>
    <t>22322420301</t>
  </si>
  <si>
    <t>兴仁市司法局</t>
  </si>
  <si>
    <t>兴仁市公证处</t>
  </si>
  <si>
    <t>22322420401</t>
  </si>
  <si>
    <t>缺考</t>
  </si>
  <si>
    <t>兴仁市民政局</t>
  </si>
  <si>
    <t>兴仁市民政事务服务中心</t>
  </si>
  <si>
    <t>22322420501</t>
  </si>
  <si>
    <t>专技</t>
  </si>
  <si>
    <t>1152230303905</t>
  </si>
  <si>
    <t>兴仁市融媒体中心
（兴仁市广播电视台）</t>
  </si>
  <si>
    <t>策划部</t>
  </si>
  <si>
    <t>22322420601</t>
  </si>
  <si>
    <t>1152230301017</t>
  </si>
  <si>
    <t>1152230300402</t>
  </si>
  <si>
    <t>1152230403920</t>
  </si>
  <si>
    <t>兴仁市市场监督管理局</t>
  </si>
  <si>
    <t>兴仁市质量技术监督检测所</t>
  </si>
  <si>
    <t>22322420701</t>
  </si>
  <si>
    <t>1152230403005</t>
  </si>
  <si>
    <t>1152230403419</t>
  </si>
  <si>
    <t>兴仁市水务局</t>
  </si>
  <si>
    <t>尖山水库管理所</t>
  </si>
  <si>
    <t>22322420801</t>
  </si>
  <si>
    <t>兴仁市住房和城乡建设局</t>
  </si>
  <si>
    <t>兴仁市住房和城乡建设发展中心</t>
  </si>
  <si>
    <t>22322420901</t>
  </si>
  <si>
    <t>兴仁市自然资源局</t>
  </si>
  <si>
    <t>雨樟自然资源所</t>
  </si>
  <si>
    <t>22322421002</t>
  </si>
  <si>
    <t>1152230403601</t>
  </si>
  <si>
    <t>兴仁市人民政府城北街道办事处</t>
  </si>
  <si>
    <t>党务政务服务中心</t>
  </si>
  <si>
    <t>22322421101</t>
  </si>
  <si>
    <t>1152230403227</t>
  </si>
  <si>
    <t>1152230404618</t>
  </si>
  <si>
    <t>1152230402205</t>
  </si>
  <si>
    <t>社区事务服务中心</t>
  </si>
  <si>
    <t>22322421102</t>
  </si>
  <si>
    <t>1152230404428</t>
  </si>
  <si>
    <t>1152230402801</t>
  </si>
  <si>
    <t>1152230403719</t>
  </si>
  <si>
    <t>22322421103</t>
  </si>
  <si>
    <t>1152230401719</t>
  </si>
  <si>
    <t>1152230400907</t>
  </si>
  <si>
    <t>1152230402816</t>
  </si>
  <si>
    <t>城市综合服务中心</t>
  </si>
  <si>
    <t>22322421104</t>
  </si>
  <si>
    <t>1152230402618</t>
  </si>
  <si>
    <t>1152230402509</t>
  </si>
  <si>
    <t>1152230402615</t>
  </si>
  <si>
    <t>兴仁市人民政府城南街道办事处</t>
  </si>
  <si>
    <t>22322421201</t>
  </si>
  <si>
    <t>1152230401427</t>
  </si>
  <si>
    <t>1152230400110</t>
  </si>
  <si>
    <t>1152230402501</t>
  </si>
  <si>
    <t>22322421202</t>
  </si>
  <si>
    <t>1152230400813</t>
  </si>
  <si>
    <t>1152230402213</t>
  </si>
  <si>
    <t>22322421203</t>
  </si>
  <si>
    <t>1152230404828</t>
  </si>
  <si>
    <t>1152230402819</t>
  </si>
  <si>
    <t>1152230404110</t>
  </si>
  <si>
    <t>兴仁市人民政府东湖街道办事处</t>
  </si>
  <si>
    <t>22322421301</t>
  </si>
  <si>
    <t>1152230403802</t>
  </si>
  <si>
    <t>1152230402518</t>
  </si>
  <si>
    <t>1152230404330</t>
  </si>
  <si>
    <t>22322421302</t>
  </si>
  <si>
    <t>1152230403814</t>
  </si>
  <si>
    <t>1152230402815</t>
  </si>
  <si>
    <t>1152230401710</t>
  </si>
  <si>
    <t>兴仁市人民政府陆官街道办事处</t>
  </si>
  <si>
    <t>22322421401</t>
  </si>
  <si>
    <t>1152230401122</t>
  </si>
  <si>
    <t>1152230400423</t>
  </si>
  <si>
    <t>1152230402602</t>
  </si>
  <si>
    <t>综合治理服务中心</t>
  </si>
  <si>
    <t>22322421402</t>
  </si>
  <si>
    <t>1152230401110</t>
  </si>
  <si>
    <t>1152230401023</t>
  </si>
  <si>
    <t>1152230403323</t>
  </si>
  <si>
    <t>1152230402808</t>
  </si>
  <si>
    <t>兴仁市人民政府薏品田园街道办事处</t>
  </si>
  <si>
    <t>22322421501</t>
  </si>
  <si>
    <t>1152230404716</t>
  </si>
  <si>
    <t>兴仁市人民政府真武山街道办事处</t>
  </si>
  <si>
    <t>22322421601</t>
  </si>
  <si>
    <t>1152230400701</t>
  </si>
  <si>
    <t>1152230401802</t>
  </si>
  <si>
    <t>1152230401704</t>
  </si>
  <si>
    <t>22322421602</t>
  </si>
  <si>
    <t>1152230403304</t>
  </si>
  <si>
    <t>1152230402828</t>
  </si>
  <si>
    <t>1152230401312</t>
  </si>
  <si>
    <t>兴仁市巴铃镇人民政府</t>
  </si>
  <si>
    <t>22322421701</t>
  </si>
  <si>
    <t>1152230401315</t>
  </si>
  <si>
    <t>1152230400106</t>
  </si>
  <si>
    <t>1152230401319</t>
  </si>
  <si>
    <t>22322421702</t>
  </si>
  <si>
    <t>1152230402812</t>
  </si>
  <si>
    <t>1152230404701</t>
  </si>
  <si>
    <t>1152230400806</t>
  </si>
  <si>
    <t>农业农村综合服务中心</t>
  </si>
  <si>
    <t>22322421703</t>
  </si>
  <si>
    <t>1152230403214</t>
  </si>
  <si>
    <t>1152230403209</t>
  </si>
  <si>
    <t>1152230400328</t>
  </si>
  <si>
    <t>产业发展服务中心</t>
  </si>
  <si>
    <t>22322421704</t>
  </si>
  <si>
    <t>1152230404704</t>
  </si>
  <si>
    <t>1152230404224</t>
  </si>
  <si>
    <t>1152230400201</t>
  </si>
  <si>
    <t>兴仁市百德镇人民政府</t>
  </si>
  <si>
    <t>22322421801</t>
  </si>
  <si>
    <t>1152230402208</t>
  </si>
  <si>
    <t>1152230403503</t>
  </si>
  <si>
    <t>1152230404724</t>
  </si>
  <si>
    <t>22322421802</t>
  </si>
  <si>
    <t>1152230402106</t>
  </si>
  <si>
    <t>1152230402705</t>
  </si>
  <si>
    <t>1152230403704</t>
  </si>
  <si>
    <t>22322421803</t>
  </si>
  <si>
    <t>1152230401303</t>
  </si>
  <si>
    <t>1152230402301</t>
  </si>
  <si>
    <t>22322421804</t>
  </si>
  <si>
    <t>1152230400713</t>
  </si>
  <si>
    <t>1152230403613</t>
  </si>
  <si>
    <t>1152230400917</t>
  </si>
  <si>
    <t>22322421805</t>
  </si>
  <si>
    <t>1152230401630</t>
  </si>
  <si>
    <t>1152230400905</t>
  </si>
  <si>
    <t>1152230401701</t>
  </si>
  <si>
    <t>兴仁市波阳镇人民政府</t>
  </si>
  <si>
    <t>22322421901</t>
  </si>
  <si>
    <t>1152230401215</t>
  </si>
  <si>
    <t>1152230403208</t>
  </si>
  <si>
    <t>1152230401522</t>
  </si>
  <si>
    <t>22322421903</t>
  </si>
  <si>
    <t>1152230400814</t>
  </si>
  <si>
    <t>1152230403409</t>
  </si>
  <si>
    <t>1152230401913</t>
  </si>
  <si>
    <t>兴仁市大山镇人民政府</t>
  </si>
  <si>
    <t>22322422001</t>
  </si>
  <si>
    <t>1152230400721</t>
  </si>
  <si>
    <t>1152230404015</t>
  </si>
  <si>
    <t>1152230401509</t>
  </si>
  <si>
    <t>22322422002</t>
  </si>
  <si>
    <t>1152230403229</t>
  </si>
  <si>
    <t>1152230401320</t>
  </si>
  <si>
    <t>1152230401610</t>
  </si>
  <si>
    <t>22322422003</t>
  </si>
  <si>
    <t>1152230404601</t>
  </si>
  <si>
    <t>1152230401309</t>
  </si>
  <si>
    <t>1152230404211</t>
  </si>
  <si>
    <t>22322422004</t>
  </si>
  <si>
    <t>1152230403322</t>
  </si>
  <si>
    <t>1152230404314</t>
  </si>
  <si>
    <t>1152230402009</t>
  </si>
  <si>
    <t>22322422005</t>
  </si>
  <si>
    <t>1152230404820</t>
  </si>
  <si>
    <t>1152230401115</t>
  </si>
  <si>
    <t>1152230502013</t>
  </si>
  <si>
    <t>兴仁市回龙镇人民政府</t>
  </si>
  <si>
    <t>22322422101</t>
  </si>
  <si>
    <t>22322422102</t>
  </si>
  <si>
    <t>1152230502216</t>
  </si>
  <si>
    <t>1152230501705</t>
  </si>
  <si>
    <t>22322422103</t>
  </si>
  <si>
    <t>1152230502830</t>
  </si>
  <si>
    <t>兴仁市鲁础营回族乡人民政府</t>
  </si>
  <si>
    <t>22322422201</t>
  </si>
  <si>
    <t>1152230502022</t>
  </si>
  <si>
    <t>1152230500118</t>
  </si>
  <si>
    <t>1152230500416</t>
  </si>
  <si>
    <t>22322422202</t>
  </si>
  <si>
    <t>1152230501017</t>
  </si>
  <si>
    <t>1152230502610</t>
  </si>
  <si>
    <t>1152230501422</t>
  </si>
  <si>
    <t>22322422203</t>
  </si>
  <si>
    <t>1152230500412</t>
  </si>
  <si>
    <t>1152230500919</t>
  </si>
  <si>
    <t>1152230500716</t>
  </si>
  <si>
    <t>22322422204</t>
  </si>
  <si>
    <t>1152230501320</t>
  </si>
  <si>
    <t>兴仁市马马崖镇人民政府</t>
  </si>
  <si>
    <t>22322422301</t>
  </si>
  <si>
    <t>1152230500411</t>
  </si>
  <si>
    <t>1152230502411</t>
  </si>
  <si>
    <t>1152230500523</t>
  </si>
  <si>
    <t>22322422302</t>
  </si>
  <si>
    <t>1152230500425</t>
  </si>
  <si>
    <t>1152230502819</t>
  </si>
  <si>
    <t>1152230501327</t>
  </si>
  <si>
    <t>22322422303</t>
  </si>
  <si>
    <t>1152230500510</t>
  </si>
  <si>
    <t>1152230502516</t>
  </si>
  <si>
    <t>1152230502520</t>
  </si>
  <si>
    <t>1152230502312</t>
  </si>
  <si>
    <t>1152230501730</t>
  </si>
  <si>
    <t>1152230500226</t>
  </si>
  <si>
    <t>兴仁市潘家庄镇人民政府</t>
  </si>
  <si>
    <t>22322422401</t>
  </si>
  <si>
    <t>22322422402</t>
  </si>
  <si>
    <t>1152230502218</t>
  </si>
  <si>
    <t>兴仁市屯脚镇人民政府</t>
  </si>
  <si>
    <t>22322422501</t>
  </si>
  <si>
    <t>1152230502426</t>
  </si>
  <si>
    <t>1152230500920</t>
  </si>
  <si>
    <t>1152230600707</t>
  </si>
  <si>
    <t>22322422502</t>
  </si>
  <si>
    <t>1152230603608</t>
  </si>
  <si>
    <t>1152230603303</t>
  </si>
  <si>
    <t>1152230602019</t>
  </si>
  <si>
    <t>22322422503</t>
  </si>
  <si>
    <t>1152230604519</t>
  </si>
  <si>
    <t>1152230601817</t>
  </si>
  <si>
    <t>1152230600415</t>
  </si>
  <si>
    <t>1152230603108</t>
  </si>
  <si>
    <t>22322422504</t>
  </si>
  <si>
    <t>1152230600119</t>
  </si>
  <si>
    <t>1152230602028</t>
  </si>
  <si>
    <t>兴仁市下山镇人民政府</t>
  </si>
  <si>
    <t>22322422601</t>
  </si>
  <si>
    <t>1152230604116</t>
  </si>
  <si>
    <t>1152230602307</t>
  </si>
  <si>
    <t>1152230600708</t>
  </si>
  <si>
    <t>22322422602</t>
  </si>
  <si>
    <t>1152230602808</t>
  </si>
  <si>
    <t>1152230601901</t>
  </si>
  <si>
    <t>1152230601724</t>
  </si>
  <si>
    <t>22322422604</t>
  </si>
  <si>
    <t>1152230602518</t>
  </si>
  <si>
    <t>1152230604804</t>
  </si>
  <si>
    <t>1152230603423</t>
  </si>
  <si>
    <t>22322422605</t>
  </si>
  <si>
    <t>1152230600617</t>
  </si>
  <si>
    <t>1152230602827</t>
  </si>
  <si>
    <t>1152230602621</t>
  </si>
  <si>
    <t>22322422606</t>
  </si>
  <si>
    <t>1152230604427</t>
  </si>
  <si>
    <t>1152230602104</t>
  </si>
  <si>
    <t>1152230601222</t>
  </si>
  <si>
    <t>1152230600417</t>
  </si>
  <si>
    <t>1152230603616</t>
  </si>
  <si>
    <t>1152230602712</t>
  </si>
  <si>
    <t>1152230602904</t>
  </si>
  <si>
    <t>22322422607</t>
  </si>
  <si>
    <t>1152230601422</t>
  </si>
  <si>
    <t>1152230604314</t>
  </si>
  <si>
    <t>1152230602912</t>
  </si>
  <si>
    <t>22322422608</t>
  </si>
  <si>
    <t>1152230602504</t>
  </si>
  <si>
    <t>1152230602802</t>
  </si>
  <si>
    <t>兴仁市新龙场镇人民政府</t>
  </si>
  <si>
    <t>22322422701</t>
  </si>
  <si>
    <t>22322422702</t>
  </si>
  <si>
    <t>1152230600705</t>
  </si>
  <si>
    <t>兴仁市雨樟镇人民政府</t>
  </si>
  <si>
    <t>22322422801</t>
  </si>
  <si>
    <t>1152230600127</t>
  </si>
  <si>
    <t>1152230603307</t>
  </si>
  <si>
    <t>1152230603318</t>
  </si>
  <si>
    <t>22322422802</t>
  </si>
  <si>
    <t>1152230600910</t>
  </si>
  <si>
    <t>1152230601812</t>
  </si>
  <si>
    <t>5252232500127</t>
  </si>
  <si>
    <t>兴仁市人民医院</t>
  </si>
  <si>
    <t>耳鼻咽喉头颈外科医师</t>
  </si>
  <si>
    <t>22322422901</t>
  </si>
  <si>
    <t>5252232504413</t>
  </si>
  <si>
    <t>急诊医学科医师</t>
  </si>
  <si>
    <t>22322422903</t>
  </si>
  <si>
    <t>5252232500618</t>
  </si>
  <si>
    <t>5252232504804</t>
  </si>
  <si>
    <t>皮肤科医师</t>
  </si>
  <si>
    <t>22322422905</t>
  </si>
  <si>
    <t>5252232500711</t>
  </si>
  <si>
    <t>呼吸内科医师</t>
  </si>
  <si>
    <t>22322422906</t>
  </si>
  <si>
    <t>5252232504727</t>
  </si>
  <si>
    <t>5252232500708</t>
  </si>
  <si>
    <t>5252232504325</t>
  </si>
  <si>
    <t>重症医学科医师</t>
  </si>
  <si>
    <t>22322422908</t>
  </si>
  <si>
    <t>5252232500317</t>
  </si>
  <si>
    <t>5452232701629</t>
  </si>
  <si>
    <t>护理人员</t>
  </si>
  <si>
    <t>22322422910</t>
  </si>
  <si>
    <t>5452232700710</t>
  </si>
  <si>
    <t>5452232701106</t>
  </si>
  <si>
    <t>5452232700820</t>
  </si>
  <si>
    <t>5452232702508</t>
  </si>
  <si>
    <t>5452232700929</t>
  </si>
  <si>
    <t>5452232701203</t>
  </si>
  <si>
    <t>5452232701906</t>
  </si>
  <si>
    <t>5452232701412</t>
  </si>
  <si>
    <t>5452232701408</t>
  </si>
  <si>
    <t>5452232701423</t>
  </si>
  <si>
    <t>5452232702513</t>
  </si>
  <si>
    <t>5452232701111</t>
  </si>
  <si>
    <t>5452232702114</t>
  </si>
  <si>
    <t>5452232702413</t>
  </si>
  <si>
    <t>5452232701210</t>
  </si>
  <si>
    <t>5452232701126</t>
  </si>
  <si>
    <t>5452232702322</t>
  </si>
  <si>
    <t>5452232701222</t>
  </si>
  <si>
    <t>5452232702505</t>
  </si>
  <si>
    <t>5452232700623</t>
  </si>
  <si>
    <t>兴仁市妇幼保健院</t>
  </si>
  <si>
    <t>临床医师</t>
  </si>
  <si>
    <t>22322423001</t>
  </si>
  <si>
    <t>兴仁市中西医结合医院</t>
  </si>
  <si>
    <t>中西医临床医师</t>
  </si>
  <si>
    <t>22322423103</t>
  </si>
  <si>
    <t>5252232502015</t>
  </si>
  <si>
    <t>兴仁市城南街街道社区卫生服务中心</t>
  </si>
  <si>
    <t>22322423301</t>
  </si>
  <si>
    <t>5252232501313</t>
  </si>
  <si>
    <t>5252232504524</t>
  </si>
  <si>
    <t>5252232501610</t>
  </si>
  <si>
    <t>兴仁市城北街道社区卫生服务中心</t>
  </si>
  <si>
    <t>口腔科医师</t>
  </si>
  <si>
    <t>22322423401</t>
  </si>
  <si>
    <t>5152232505813</t>
  </si>
  <si>
    <t>兴仁市真武山街道社区卫生服务中心</t>
  </si>
  <si>
    <t>22322423501</t>
  </si>
  <si>
    <t>5452232702517</t>
  </si>
  <si>
    <t>兴仁市鲁础营回族乡卫生院</t>
  </si>
  <si>
    <t>22322423601</t>
  </si>
  <si>
    <t>5452232701008</t>
  </si>
  <si>
    <t>5452232700221</t>
  </si>
  <si>
    <t>5552232600711</t>
  </si>
  <si>
    <t>检验人员</t>
  </si>
  <si>
    <t>22322423602</t>
  </si>
  <si>
    <t>5552232600130</t>
  </si>
  <si>
    <t>5552232603001</t>
  </si>
  <si>
    <t>5452232702016</t>
  </si>
  <si>
    <t>兴仁市下山镇卫生院</t>
  </si>
  <si>
    <t>22322423702</t>
  </si>
  <si>
    <t>5452232702616</t>
  </si>
  <si>
    <t>5452232702220</t>
  </si>
  <si>
    <t>5452232702610</t>
  </si>
  <si>
    <t>5452232701129</t>
  </si>
  <si>
    <t>5452232702404</t>
  </si>
  <si>
    <t>5452232701407</t>
  </si>
  <si>
    <t>兴仁市潘家庄镇中心卫生院</t>
  </si>
  <si>
    <t>22322423801</t>
  </si>
  <si>
    <t>5452232701409</t>
  </si>
  <si>
    <t>5452232701023</t>
  </si>
  <si>
    <t>5252232501922</t>
  </si>
  <si>
    <t>兴仁市巴铃镇中心卫生院</t>
  </si>
  <si>
    <t>22322423901</t>
  </si>
  <si>
    <t>5252232503929</t>
  </si>
  <si>
    <t>5252232505423</t>
  </si>
  <si>
    <t>5352232603930</t>
  </si>
  <si>
    <t>中药师</t>
  </si>
  <si>
    <t>22322423902</t>
  </si>
  <si>
    <t>5352232604224</t>
  </si>
  <si>
    <t>5352232603914</t>
  </si>
  <si>
    <t>5352232603815</t>
  </si>
  <si>
    <t>兴仁市大山镇卫生院</t>
  </si>
  <si>
    <t>药师</t>
  </si>
  <si>
    <t>22322424001</t>
  </si>
  <si>
    <t>5352232603705</t>
  </si>
  <si>
    <t>5352232604130</t>
  </si>
  <si>
    <t>5552232602222</t>
  </si>
  <si>
    <t>影像医师</t>
  </si>
  <si>
    <t>22322424002</t>
  </si>
  <si>
    <t>5552232602807</t>
  </si>
  <si>
    <t>5552232600926</t>
  </si>
  <si>
    <t>5252232503618</t>
  </si>
  <si>
    <t>兴仁市百德镇中心卫生院</t>
  </si>
  <si>
    <t>22322424101</t>
  </si>
  <si>
    <t>5252232504201</t>
  </si>
  <si>
    <t>5252232504203</t>
  </si>
  <si>
    <t>5352232604111</t>
  </si>
  <si>
    <t>22322424102</t>
  </si>
  <si>
    <t>5352232603926</t>
  </si>
  <si>
    <t>5352232603818</t>
  </si>
  <si>
    <t>5452232700724</t>
  </si>
  <si>
    <t>22322424103</t>
  </si>
  <si>
    <t>5452232700521</t>
  </si>
  <si>
    <t>5452232700806</t>
  </si>
  <si>
    <t>5452232700920</t>
  </si>
  <si>
    <t>兴仁市回龙镇卫生院</t>
  </si>
  <si>
    <t>22322424201</t>
  </si>
  <si>
    <t>5452232701022</t>
  </si>
  <si>
    <t>5452232702405</t>
  </si>
  <si>
    <t>5552232601814</t>
  </si>
  <si>
    <t>兴仁市马马崖镇卫生院</t>
  </si>
  <si>
    <t>22322424301</t>
  </si>
  <si>
    <t>5552232600307</t>
  </si>
  <si>
    <t>5552232600729</t>
  </si>
  <si>
    <t>5552232602309</t>
  </si>
  <si>
    <t>22322424302</t>
  </si>
  <si>
    <t>5552232600411</t>
  </si>
  <si>
    <t>5552232601007</t>
  </si>
  <si>
    <t>5252232504928</t>
  </si>
  <si>
    <t>兴仁市雨樟镇中心卫生院</t>
  </si>
  <si>
    <t>22322424401</t>
  </si>
  <si>
    <t>5252232505421</t>
  </si>
  <si>
    <t>5352232604029</t>
  </si>
  <si>
    <t>22322424402</t>
  </si>
  <si>
    <t>5352232604322</t>
  </si>
  <si>
    <t>5352232604024</t>
  </si>
  <si>
    <t>1152230602114</t>
  </si>
  <si>
    <t>兴仁市第二中学</t>
  </si>
  <si>
    <t>会计</t>
  </si>
  <si>
    <t>22322424501</t>
  </si>
  <si>
    <t>1152230602527</t>
  </si>
  <si>
    <t>1152230601823</t>
  </si>
  <si>
    <t>1152230603116</t>
  </si>
  <si>
    <t>兴仁市第三中学</t>
  </si>
  <si>
    <t>22322424601</t>
  </si>
  <si>
    <t>1152230603929</t>
  </si>
  <si>
    <t>1152230601201</t>
  </si>
  <si>
    <t>1152230603215</t>
  </si>
  <si>
    <t>兴仁市民族职业技术学校</t>
  </si>
  <si>
    <t>22322424701</t>
  </si>
  <si>
    <t>1152230601816</t>
  </si>
  <si>
    <t>1152230603516</t>
  </si>
  <si>
    <t>1152230602711</t>
  </si>
  <si>
    <t>兴仁市第五中学</t>
  </si>
  <si>
    <t>22322424801</t>
  </si>
  <si>
    <t>1152230601101</t>
  </si>
  <si>
    <t>1152230603015</t>
  </si>
  <si>
    <t>1152230603411</t>
  </si>
  <si>
    <t>兴仁市第一小学</t>
  </si>
  <si>
    <t>22322424901</t>
  </si>
  <si>
    <t>1152230604324</t>
  </si>
  <si>
    <t>1152230604805</t>
  </si>
  <si>
    <t>1152230601317</t>
  </si>
  <si>
    <t>兴仁市第二小学</t>
  </si>
  <si>
    <t>22322425001</t>
  </si>
  <si>
    <t>1152230603629</t>
  </si>
  <si>
    <t>1152230602323</t>
  </si>
  <si>
    <t>1152230601513</t>
  </si>
  <si>
    <t>兴仁市第五小学</t>
  </si>
  <si>
    <t>22322425101</t>
  </si>
  <si>
    <t>1152230601319</t>
  </si>
  <si>
    <t>1152230603319</t>
  </si>
  <si>
    <t>1152230600501</t>
  </si>
  <si>
    <t>兴仁市第七小学</t>
  </si>
  <si>
    <t>22322425201</t>
  </si>
  <si>
    <t>1152230604423</t>
  </si>
  <si>
    <t>1152230603403</t>
  </si>
  <si>
    <t>1152230604230</t>
  </si>
  <si>
    <t>兴仁市屯脚镇屯脚中学</t>
  </si>
  <si>
    <t>22322425301</t>
  </si>
  <si>
    <t>1152230602020</t>
  </si>
  <si>
    <t>1152230600326</t>
  </si>
  <si>
    <t>1152230600506</t>
  </si>
  <si>
    <t>兴仁市第八中学</t>
  </si>
  <si>
    <t>22322425401</t>
  </si>
  <si>
    <t>1152230602211</t>
  </si>
  <si>
    <t>1152230600202</t>
  </si>
  <si>
    <t>1152230602220</t>
  </si>
  <si>
    <t>兴仁市回龙镇回龙中学</t>
  </si>
  <si>
    <t>22322425501</t>
  </si>
  <si>
    <t>1152230601728</t>
  </si>
  <si>
    <t>1152230601225</t>
  </si>
  <si>
    <t>1152230600407</t>
  </si>
  <si>
    <t>兴仁市马马崖镇马场中学</t>
  </si>
  <si>
    <t>22322425601</t>
  </si>
  <si>
    <t>1152230600701</t>
  </si>
  <si>
    <t>1152230603414</t>
  </si>
  <si>
    <t>1152230602428</t>
  </si>
  <si>
    <t>兴仁市百德镇百德中学</t>
  </si>
  <si>
    <t>22322425701</t>
  </si>
  <si>
    <t>1152230604603</t>
  </si>
  <si>
    <t>1152230600416</t>
  </si>
  <si>
    <t>1152230602516</t>
  </si>
  <si>
    <t>兴仁市波阳镇田湾中学</t>
  </si>
  <si>
    <t>22322425801</t>
  </si>
  <si>
    <t>1152230604104</t>
  </si>
  <si>
    <t>1152230603001</t>
  </si>
  <si>
    <t>1152230604619</t>
  </si>
  <si>
    <t>兴仁市大山镇大山中学</t>
  </si>
  <si>
    <t>22322425901</t>
  </si>
  <si>
    <t>1152230601322</t>
  </si>
  <si>
    <t>1152230600311</t>
  </si>
  <si>
    <t>1152230601602</t>
  </si>
  <si>
    <t>兴仁市雨樟镇雨樟中学</t>
  </si>
  <si>
    <t>22322426001</t>
  </si>
  <si>
    <t>1152230604113</t>
  </si>
  <si>
    <t>1152230604206</t>
  </si>
  <si>
    <t>1152230601620</t>
  </si>
  <si>
    <t>兴仁市鲁础营回族乡鲁础营民族中学</t>
  </si>
  <si>
    <t>22322426101</t>
  </si>
  <si>
    <t>1152230604707</t>
  </si>
  <si>
    <t>1152230602710</t>
  </si>
  <si>
    <t>1152230601625</t>
  </si>
  <si>
    <t>兴仁市新龙场镇龙场中学</t>
  </si>
  <si>
    <t>22322426201</t>
  </si>
  <si>
    <t>1152230601917</t>
  </si>
  <si>
    <t>1152230601419</t>
  </si>
  <si>
    <t>1152230603227</t>
  </si>
  <si>
    <t>兴仁市潘家庄镇姑屯中学</t>
  </si>
  <si>
    <t>22322426301</t>
  </si>
  <si>
    <t>1152230603624</t>
  </si>
  <si>
    <t>1152230600623</t>
  </si>
  <si>
    <t>1152230602501</t>
  </si>
  <si>
    <t>兴仁市下山镇下山中学</t>
  </si>
  <si>
    <t>22322426401</t>
  </si>
  <si>
    <t>1152230603906</t>
  </si>
  <si>
    <t>1152230604708</t>
  </si>
  <si>
    <t>22323421001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</si>
</sst>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;[Red]0"/>
    <numFmt numFmtId="178" formatCode="#\ ?/?"/>
  </numFmts>
  <fonts count="28">
    <font>
      <sz val="11"/>
      <color theme="1"/>
      <name val="宋体"/>
      <charset val="134"/>
      <scheme val="minor"/>
    </font>
    <font>
      <sz val="28"/>
      <color theme="1"/>
      <name val="方正小标宋简体"/>
      <family val="4"/>
      <charset val="134"/>
    </font>
    <font>
      <b/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  <font>
      <sz val="11"/>
      <color rgb="FF000000"/>
      <name val="Calibri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/>
    <xf numFmtId="0" fontId="27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176" fontId="3" fillId="3" borderId="1" xfId="49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 shrinkToFit="1"/>
    </xf>
    <xf numFmtId="176" fontId="3" fillId="3" borderId="1" xfId="5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 shrinkToFit="1"/>
    </xf>
    <xf numFmtId="178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49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3" borderId="1" xfId="49" applyNumberFormat="1" applyFont="1" applyFill="1" applyBorder="1" applyAlignment="1" applyProtection="1">
      <alignment horizontal="center" vertical="center" wrapText="1"/>
      <protection locked="0"/>
    </xf>
    <xf numFmtId="176" fontId="6" fillId="3" borderId="1" xfId="0" applyNumberFormat="1" applyFont="1" applyFill="1" applyBorder="1" applyAlignment="1">
      <alignment horizontal="center" vertical="center" wrapText="1"/>
    </xf>
    <xf numFmtId="177" fontId="3" fillId="3" borderId="2" xfId="0" applyNumberFormat="1" applyFont="1" applyFill="1" applyBorder="1" applyAlignment="1">
      <alignment horizontal="center" vertical="center" wrapText="1" shrinkToFit="1"/>
    </xf>
    <xf numFmtId="0" fontId="3" fillId="3" borderId="2" xfId="0" applyFont="1" applyFill="1" applyBorder="1" applyAlignment="1">
      <alignment horizontal="center" vertical="center" wrapText="1" shrinkToFit="1"/>
    </xf>
    <xf numFmtId="0" fontId="3" fillId="3" borderId="2" xfId="0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  <xf numFmtId="177" fontId="3" fillId="3" borderId="1" xfId="0" applyNumberFormat="1" applyFont="1" applyFill="1" applyBorder="1" applyAlignment="1" quotePrefix="1">
      <alignment horizontal="center" vertical="center" wrapText="1" shrinkToFit="1"/>
    </xf>
    <xf numFmtId="0" fontId="3" fillId="3" borderId="1" xfId="49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2"/>
  <sheetViews>
    <sheetView tabSelected="1" workbookViewId="0">
      <selection activeCell="N3" sqref="N3"/>
    </sheetView>
  </sheetViews>
  <sheetFormatPr defaultColWidth="9" defaultRowHeight="13.5"/>
  <cols>
    <col min="2" max="2" width="20.75" customWidth="1"/>
    <col min="3" max="3" width="36.5" customWidth="1"/>
    <col min="4" max="4" width="31.625" customWidth="1"/>
    <col min="5" max="5" width="22.625" customWidth="1"/>
    <col min="6" max="6" width="14.5" customWidth="1"/>
    <col min="7" max="7" width="13.875" customWidth="1"/>
    <col min="8" max="8" width="15.75" customWidth="1"/>
    <col min="9" max="9" width="11.25" customWidth="1"/>
  </cols>
  <sheetData>
    <row r="1" ht="35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8"/>
    </row>
    <row r="2" ht="57" spans="1:1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4" t="s">
        <v>12</v>
      </c>
      <c r="M2" s="19" t="s">
        <v>13</v>
      </c>
    </row>
    <row r="3" ht="75" spans="1:13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8" t="s">
        <v>18</v>
      </c>
      <c r="G3" s="9">
        <v>205</v>
      </c>
      <c r="H3" s="10">
        <f t="shared" ref="H3:H66" si="0">G3/3*0.6</f>
        <v>41</v>
      </c>
      <c r="I3" s="10">
        <v>85.4</v>
      </c>
      <c r="J3" s="10">
        <f t="shared" ref="J3:J16" si="1">I3*0.4</f>
        <v>34.16</v>
      </c>
      <c r="K3" s="10">
        <f t="shared" ref="K3:K66" si="2">H3+J3</f>
        <v>75.16</v>
      </c>
      <c r="L3" s="11">
        <f>SUMPRODUCT(--($E$3:$E$362=E3),--($K$3:$K$362&gt;K3))+1</f>
        <v>1</v>
      </c>
      <c r="M3" s="20"/>
    </row>
    <row r="4" ht="75" spans="1:13">
      <c r="A4" s="6">
        <v>2</v>
      </c>
      <c r="B4" s="7" t="s">
        <v>19</v>
      </c>
      <c r="C4" s="7" t="s">
        <v>15</v>
      </c>
      <c r="D4" s="7" t="s">
        <v>16</v>
      </c>
      <c r="E4" s="7" t="s">
        <v>17</v>
      </c>
      <c r="F4" s="8" t="s">
        <v>18</v>
      </c>
      <c r="G4" s="9">
        <v>205.5</v>
      </c>
      <c r="H4" s="10">
        <f t="shared" si="0"/>
        <v>41.1</v>
      </c>
      <c r="I4" s="10">
        <v>80</v>
      </c>
      <c r="J4" s="10">
        <f t="shared" si="1"/>
        <v>32</v>
      </c>
      <c r="K4" s="10">
        <f t="shared" si="2"/>
        <v>73.1</v>
      </c>
      <c r="L4" s="11">
        <f>SUMPRODUCT(--($E$3:$E$362=E4),--($K$3:$K$362&gt;K4))+1</f>
        <v>2</v>
      </c>
      <c r="M4" s="21"/>
    </row>
    <row r="5" ht="75" spans="1:13">
      <c r="A5" s="6">
        <v>3</v>
      </c>
      <c r="B5" s="7" t="s">
        <v>20</v>
      </c>
      <c r="C5" s="7" t="s">
        <v>15</v>
      </c>
      <c r="D5" s="7" t="s">
        <v>16</v>
      </c>
      <c r="E5" s="7" t="s">
        <v>17</v>
      </c>
      <c r="F5" s="8" t="s">
        <v>18</v>
      </c>
      <c r="G5" s="9">
        <v>193.5</v>
      </c>
      <c r="H5" s="10">
        <f t="shared" si="0"/>
        <v>38.7</v>
      </c>
      <c r="I5" s="10">
        <v>80.56</v>
      </c>
      <c r="J5" s="10">
        <f t="shared" si="1"/>
        <v>32.224</v>
      </c>
      <c r="K5" s="10">
        <f t="shared" si="2"/>
        <v>70.924</v>
      </c>
      <c r="L5" s="11">
        <f>SUMPRODUCT(--($E$3:$E$362=E5),--($K$3:$K$362&gt;K5))+1</f>
        <v>3</v>
      </c>
      <c r="M5" s="20"/>
    </row>
    <row r="6" ht="75" spans="1:13">
      <c r="A6" s="6">
        <v>4</v>
      </c>
      <c r="B6" s="7" t="s">
        <v>21</v>
      </c>
      <c r="C6" s="7" t="s">
        <v>15</v>
      </c>
      <c r="D6" s="7" t="s">
        <v>16</v>
      </c>
      <c r="E6" s="7" t="s">
        <v>17</v>
      </c>
      <c r="F6" s="8" t="s">
        <v>18</v>
      </c>
      <c r="G6" s="9">
        <v>195.5</v>
      </c>
      <c r="H6" s="10">
        <f t="shared" si="0"/>
        <v>39.1</v>
      </c>
      <c r="I6" s="10">
        <v>78.3</v>
      </c>
      <c r="J6" s="10">
        <f t="shared" si="1"/>
        <v>31.32</v>
      </c>
      <c r="K6" s="10">
        <f t="shared" si="2"/>
        <v>70.42</v>
      </c>
      <c r="L6" s="11">
        <f>SUMPRODUCT(--($E$3:$E$362=E6),--($K$3:$K$362&gt;K6))+1</f>
        <v>4</v>
      </c>
      <c r="M6" s="21"/>
    </row>
    <row r="7" ht="75" spans="1:13">
      <c r="A7" s="6">
        <v>5</v>
      </c>
      <c r="B7" s="28" t="s">
        <v>22</v>
      </c>
      <c r="C7" s="7" t="s">
        <v>15</v>
      </c>
      <c r="D7" s="7" t="s">
        <v>16</v>
      </c>
      <c r="E7" s="7" t="s">
        <v>17</v>
      </c>
      <c r="F7" s="8" t="s">
        <v>18</v>
      </c>
      <c r="G7" s="9">
        <v>190</v>
      </c>
      <c r="H7" s="10">
        <f t="shared" si="0"/>
        <v>38</v>
      </c>
      <c r="I7" s="10">
        <v>78.5</v>
      </c>
      <c r="J7" s="10">
        <f t="shared" si="1"/>
        <v>31.4</v>
      </c>
      <c r="K7" s="10">
        <f t="shared" si="2"/>
        <v>69.4</v>
      </c>
      <c r="L7" s="11">
        <f>SUMPRODUCT(--($E$3:$E$362=E7),--($K$3:$K$362&gt;K7))+1</f>
        <v>5</v>
      </c>
      <c r="M7" s="20"/>
    </row>
    <row r="8" ht="75" spans="1:13">
      <c r="A8" s="6">
        <v>6</v>
      </c>
      <c r="B8" s="7" t="s">
        <v>23</v>
      </c>
      <c r="C8" s="7" t="s">
        <v>15</v>
      </c>
      <c r="D8" s="7" t="s">
        <v>16</v>
      </c>
      <c r="E8" s="7" t="s">
        <v>17</v>
      </c>
      <c r="F8" s="8" t="s">
        <v>18</v>
      </c>
      <c r="G8" s="9">
        <v>197</v>
      </c>
      <c r="H8" s="10">
        <f t="shared" si="0"/>
        <v>39.4</v>
      </c>
      <c r="I8" s="10">
        <v>69.24</v>
      </c>
      <c r="J8" s="10">
        <f t="shared" si="1"/>
        <v>27.696</v>
      </c>
      <c r="K8" s="10">
        <f t="shared" si="2"/>
        <v>67.096</v>
      </c>
      <c r="L8" s="11">
        <f>SUMPRODUCT(--($E$3:$E$362=E8),--($K$3:$K$362&gt;K8))+1</f>
        <v>6</v>
      </c>
      <c r="M8" s="21"/>
    </row>
    <row r="9" ht="75" spans="1:13">
      <c r="A9" s="6">
        <v>7</v>
      </c>
      <c r="B9" s="12">
        <v>1152230302620</v>
      </c>
      <c r="C9" s="11" t="s">
        <v>24</v>
      </c>
      <c r="D9" s="11" t="s">
        <v>25</v>
      </c>
      <c r="E9" s="8" t="s">
        <v>26</v>
      </c>
      <c r="F9" s="8" t="s">
        <v>18</v>
      </c>
      <c r="G9" s="13">
        <v>207.5</v>
      </c>
      <c r="H9" s="10">
        <f t="shared" si="0"/>
        <v>41.5</v>
      </c>
      <c r="I9" s="10">
        <v>82.1</v>
      </c>
      <c r="J9" s="10">
        <f t="shared" si="1"/>
        <v>32.84</v>
      </c>
      <c r="K9" s="10">
        <f t="shared" si="2"/>
        <v>74.34</v>
      </c>
      <c r="L9" s="11">
        <f>SUMPRODUCT(--($E$3:$E$362=E9),--($K$3:$K$362&gt;K9))+1</f>
        <v>1</v>
      </c>
      <c r="M9" s="21"/>
    </row>
    <row r="10" ht="75" spans="1:13">
      <c r="A10" s="6">
        <v>8</v>
      </c>
      <c r="B10" s="12">
        <v>1152230301330</v>
      </c>
      <c r="C10" s="11" t="s">
        <v>24</v>
      </c>
      <c r="D10" s="11" t="s">
        <v>25</v>
      </c>
      <c r="E10" s="8" t="s">
        <v>26</v>
      </c>
      <c r="F10" s="8" t="s">
        <v>18</v>
      </c>
      <c r="G10" s="13">
        <v>207.5</v>
      </c>
      <c r="H10" s="10">
        <f t="shared" si="0"/>
        <v>41.5</v>
      </c>
      <c r="I10" s="10">
        <v>79.58</v>
      </c>
      <c r="J10" s="10">
        <f t="shared" si="1"/>
        <v>31.832</v>
      </c>
      <c r="K10" s="10">
        <f t="shared" si="2"/>
        <v>73.332</v>
      </c>
      <c r="L10" s="11">
        <f>SUMPRODUCT(--($E$3:$E$362=E10),--($K$3:$K$362&gt;K10))+1</f>
        <v>2</v>
      </c>
      <c r="M10" s="20"/>
    </row>
    <row r="11" ht="75" spans="1:13">
      <c r="A11" s="6">
        <v>9</v>
      </c>
      <c r="B11" s="12">
        <v>1152230302012</v>
      </c>
      <c r="C11" s="11" t="s">
        <v>24</v>
      </c>
      <c r="D11" s="11" t="s">
        <v>25</v>
      </c>
      <c r="E11" s="8" t="s">
        <v>26</v>
      </c>
      <c r="F11" s="8" t="s">
        <v>18</v>
      </c>
      <c r="G11" s="13">
        <v>196.5</v>
      </c>
      <c r="H11" s="10">
        <f t="shared" si="0"/>
        <v>39.3</v>
      </c>
      <c r="I11" s="10">
        <v>78.08</v>
      </c>
      <c r="J11" s="10">
        <f t="shared" si="1"/>
        <v>31.232</v>
      </c>
      <c r="K11" s="10">
        <f t="shared" si="2"/>
        <v>70.532</v>
      </c>
      <c r="L11" s="11">
        <f>SUMPRODUCT(--($E$3:$E$362=E11),--($K$3:$K$362&gt;K11))+1</f>
        <v>3</v>
      </c>
      <c r="M11" s="21"/>
    </row>
    <row r="12" ht="93.75" spans="1:13">
      <c r="A12" s="6">
        <v>10</v>
      </c>
      <c r="B12" s="12">
        <v>1152230303613</v>
      </c>
      <c r="C12" s="14" t="s">
        <v>27</v>
      </c>
      <c r="D12" s="11" t="s">
        <v>28</v>
      </c>
      <c r="E12" s="8" t="s">
        <v>29</v>
      </c>
      <c r="F12" s="8" t="s">
        <v>18</v>
      </c>
      <c r="G12" s="13">
        <v>215.5</v>
      </c>
      <c r="H12" s="10">
        <f t="shared" si="0"/>
        <v>43.1</v>
      </c>
      <c r="I12" s="10">
        <v>78.22</v>
      </c>
      <c r="J12" s="10">
        <f t="shared" si="1"/>
        <v>31.288</v>
      </c>
      <c r="K12" s="10">
        <f t="shared" si="2"/>
        <v>74.388</v>
      </c>
      <c r="L12" s="11">
        <f>SUMPRODUCT(--($E$3:$E$362=E12),--($K$3:$K$362&gt;K12))+1</f>
        <v>1</v>
      </c>
      <c r="M12" s="21"/>
    </row>
    <row r="13" ht="93.75" spans="1:13">
      <c r="A13" s="6">
        <v>11</v>
      </c>
      <c r="B13" s="12">
        <v>1152230304601</v>
      </c>
      <c r="C13" s="14" t="s">
        <v>27</v>
      </c>
      <c r="D13" s="11" t="s">
        <v>28</v>
      </c>
      <c r="E13" s="8" t="s">
        <v>29</v>
      </c>
      <c r="F13" s="8" t="s">
        <v>18</v>
      </c>
      <c r="G13" s="13">
        <v>213.5</v>
      </c>
      <c r="H13" s="10">
        <f t="shared" si="0"/>
        <v>42.7</v>
      </c>
      <c r="I13" s="10">
        <v>77.46</v>
      </c>
      <c r="J13" s="10">
        <f t="shared" si="1"/>
        <v>30.984</v>
      </c>
      <c r="K13" s="10">
        <f t="shared" si="2"/>
        <v>73.684</v>
      </c>
      <c r="L13" s="11">
        <f>SUMPRODUCT(--($E$3:$E$362=E13),--($K$3:$K$362&gt;K13))+1</f>
        <v>2</v>
      </c>
      <c r="M13" s="21"/>
    </row>
    <row r="14" ht="93.75" spans="1:13">
      <c r="A14" s="6">
        <v>12</v>
      </c>
      <c r="B14" s="12">
        <v>1152230304021</v>
      </c>
      <c r="C14" s="14" t="s">
        <v>27</v>
      </c>
      <c r="D14" s="11" t="s">
        <v>28</v>
      </c>
      <c r="E14" s="8" t="s">
        <v>29</v>
      </c>
      <c r="F14" s="8" t="s">
        <v>18</v>
      </c>
      <c r="G14" s="13">
        <v>206</v>
      </c>
      <c r="H14" s="10">
        <f t="shared" si="0"/>
        <v>41.2</v>
      </c>
      <c r="I14" s="10">
        <v>72.82</v>
      </c>
      <c r="J14" s="10">
        <f t="shared" si="1"/>
        <v>29.128</v>
      </c>
      <c r="K14" s="10">
        <f t="shared" si="2"/>
        <v>70.328</v>
      </c>
      <c r="L14" s="11">
        <f>SUMPRODUCT(--($E$3:$E$362=E14),--($K$3:$K$362&gt;K14))+1</f>
        <v>3</v>
      </c>
      <c r="M14" s="21"/>
    </row>
    <row r="15" ht="37.5" spans="1:13">
      <c r="A15" s="6">
        <v>13</v>
      </c>
      <c r="B15" s="12">
        <v>1152230303403</v>
      </c>
      <c r="C15" s="14" t="s">
        <v>30</v>
      </c>
      <c r="D15" s="11" t="s">
        <v>31</v>
      </c>
      <c r="E15" s="8" t="s">
        <v>32</v>
      </c>
      <c r="F15" s="8" t="s">
        <v>18</v>
      </c>
      <c r="G15" s="13">
        <v>204</v>
      </c>
      <c r="H15" s="10">
        <f t="shared" si="0"/>
        <v>40.8</v>
      </c>
      <c r="I15" s="10">
        <v>78.44</v>
      </c>
      <c r="J15" s="10">
        <f t="shared" si="1"/>
        <v>31.376</v>
      </c>
      <c r="K15" s="10">
        <f t="shared" si="2"/>
        <v>72.176</v>
      </c>
      <c r="L15" s="11">
        <f>SUMPRODUCT(--($E$3:$E$362=E15),--($K$3:$K$362&gt;K15))+1</f>
        <v>1</v>
      </c>
      <c r="M15" s="21"/>
    </row>
    <row r="16" ht="37.5" spans="1:13">
      <c r="A16" s="6">
        <v>14</v>
      </c>
      <c r="B16" s="12">
        <v>1152230300717</v>
      </c>
      <c r="C16" s="14" t="s">
        <v>30</v>
      </c>
      <c r="D16" s="11" t="s">
        <v>31</v>
      </c>
      <c r="E16" s="8" t="s">
        <v>32</v>
      </c>
      <c r="F16" s="8" t="s">
        <v>18</v>
      </c>
      <c r="G16" s="13">
        <v>204</v>
      </c>
      <c r="H16" s="10">
        <f t="shared" si="0"/>
        <v>40.8</v>
      </c>
      <c r="I16" s="10">
        <v>74.88</v>
      </c>
      <c r="J16" s="10">
        <f t="shared" si="1"/>
        <v>29.952</v>
      </c>
      <c r="K16" s="10">
        <f t="shared" si="2"/>
        <v>70.752</v>
      </c>
      <c r="L16" s="11">
        <f>SUMPRODUCT(--($E$3:$E$362=E16),--($K$3:$K$362&gt;K16))+1</f>
        <v>2</v>
      </c>
      <c r="M16" s="21"/>
    </row>
    <row r="17" ht="37.5" spans="1:13">
      <c r="A17" s="6">
        <v>15</v>
      </c>
      <c r="B17" s="12">
        <v>1152230305218</v>
      </c>
      <c r="C17" s="14" t="s">
        <v>30</v>
      </c>
      <c r="D17" s="11" t="s">
        <v>31</v>
      </c>
      <c r="E17" s="8" t="s">
        <v>32</v>
      </c>
      <c r="F17" s="8" t="s">
        <v>18</v>
      </c>
      <c r="G17" s="13">
        <v>220</v>
      </c>
      <c r="H17" s="10">
        <f t="shared" si="0"/>
        <v>44</v>
      </c>
      <c r="I17" s="10" t="s">
        <v>33</v>
      </c>
      <c r="J17" s="10">
        <v>0</v>
      </c>
      <c r="K17" s="10">
        <f t="shared" si="2"/>
        <v>44</v>
      </c>
      <c r="L17" s="11">
        <f>SUMPRODUCT(--($E$3:$E$362=E17),--($K$3:$K$362&gt;K17))+1</f>
        <v>3</v>
      </c>
      <c r="M17" s="20"/>
    </row>
    <row r="18" ht="75" spans="1:13">
      <c r="A18" s="6">
        <v>16</v>
      </c>
      <c r="B18" s="12">
        <v>1152230300820</v>
      </c>
      <c r="C18" s="14" t="s">
        <v>34</v>
      </c>
      <c r="D18" s="11" t="s">
        <v>35</v>
      </c>
      <c r="E18" s="8" t="s">
        <v>36</v>
      </c>
      <c r="F18" s="8" t="s">
        <v>37</v>
      </c>
      <c r="G18" s="13">
        <v>192</v>
      </c>
      <c r="H18" s="10">
        <f t="shared" si="0"/>
        <v>38.4</v>
      </c>
      <c r="I18" s="10">
        <v>89.02</v>
      </c>
      <c r="J18" s="10">
        <f t="shared" ref="J18:J22" si="3">I18*0.4</f>
        <v>35.608</v>
      </c>
      <c r="K18" s="10">
        <f t="shared" si="2"/>
        <v>74.008</v>
      </c>
      <c r="L18" s="11">
        <f>SUMPRODUCT(--($E$3:$E$362=E18),--($K$3:$K$362&gt;K18))+1</f>
        <v>1</v>
      </c>
      <c r="M18" s="21"/>
    </row>
    <row r="19" ht="75" spans="1:13">
      <c r="A19" s="6">
        <v>17</v>
      </c>
      <c r="B19" s="12">
        <v>1152230301910</v>
      </c>
      <c r="C19" s="14" t="s">
        <v>34</v>
      </c>
      <c r="D19" s="11" t="s">
        <v>35</v>
      </c>
      <c r="E19" s="8" t="s">
        <v>36</v>
      </c>
      <c r="F19" s="8" t="s">
        <v>37</v>
      </c>
      <c r="G19" s="13">
        <v>206</v>
      </c>
      <c r="H19" s="10">
        <f t="shared" si="0"/>
        <v>41.2</v>
      </c>
      <c r="I19" s="10">
        <v>73.14</v>
      </c>
      <c r="J19" s="10">
        <f t="shared" si="3"/>
        <v>29.256</v>
      </c>
      <c r="K19" s="10">
        <f t="shared" si="2"/>
        <v>70.456</v>
      </c>
      <c r="L19" s="11">
        <f>SUMPRODUCT(--($E$3:$E$362=E19),--($K$3:$K$362&gt;K19))+1</f>
        <v>2</v>
      </c>
      <c r="M19" s="21"/>
    </row>
    <row r="20" ht="75" spans="1:13">
      <c r="A20" s="6">
        <v>18</v>
      </c>
      <c r="B20" s="12">
        <v>1152230304218</v>
      </c>
      <c r="C20" s="14" t="s">
        <v>34</v>
      </c>
      <c r="D20" s="11" t="s">
        <v>35</v>
      </c>
      <c r="E20" s="8" t="s">
        <v>36</v>
      </c>
      <c r="F20" s="8" t="s">
        <v>37</v>
      </c>
      <c r="G20" s="13">
        <v>215</v>
      </c>
      <c r="H20" s="10">
        <f t="shared" si="0"/>
        <v>43</v>
      </c>
      <c r="I20" s="10" t="s">
        <v>33</v>
      </c>
      <c r="J20" s="10">
        <v>0</v>
      </c>
      <c r="K20" s="10">
        <f t="shared" si="2"/>
        <v>43</v>
      </c>
      <c r="L20" s="11">
        <f>SUMPRODUCT(--($E$3:$E$362=E20),--($K$3:$K$362&gt;K20))+1</f>
        <v>3</v>
      </c>
      <c r="M20" s="20"/>
    </row>
    <row r="21" ht="131.25" spans="1:13">
      <c r="A21" s="6">
        <v>19</v>
      </c>
      <c r="B21" s="7" t="s">
        <v>38</v>
      </c>
      <c r="C21" s="14" t="s">
        <v>39</v>
      </c>
      <c r="D21" s="14" t="s">
        <v>40</v>
      </c>
      <c r="E21" s="14" t="s">
        <v>41</v>
      </c>
      <c r="F21" s="8" t="s">
        <v>18</v>
      </c>
      <c r="G21" s="9">
        <v>195.5</v>
      </c>
      <c r="H21" s="10">
        <f t="shared" si="0"/>
        <v>39.1</v>
      </c>
      <c r="I21" s="10">
        <v>78.08</v>
      </c>
      <c r="J21" s="10">
        <f t="shared" si="3"/>
        <v>31.232</v>
      </c>
      <c r="K21" s="10">
        <f t="shared" si="2"/>
        <v>70.332</v>
      </c>
      <c r="L21" s="11">
        <f>SUMPRODUCT(--($E$3:$E$362=E21),--($K$3:$K$362&gt;K21))+1</f>
        <v>1</v>
      </c>
      <c r="M21" s="21"/>
    </row>
    <row r="22" ht="131.25" spans="1:13">
      <c r="A22" s="6">
        <v>20</v>
      </c>
      <c r="B22" s="7" t="s">
        <v>42</v>
      </c>
      <c r="C22" s="14" t="s">
        <v>39</v>
      </c>
      <c r="D22" s="14" t="s">
        <v>40</v>
      </c>
      <c r="E22" s="14" t="s">
        <v>41</v>
      </c>
      <c r="F22" s="8" t="s">
        <v>18</v>
      </c>
      <c r="G22" s="9">
        <v>185</v>
      </c>
      <c r="H22" s="10">
        <f t="shared" si="0"/>
        <v>37</v>
      </c>
      <c r="I22" s="10">
        <v>80.36</v>
      </c>
      <c r="J22" s="10">
        <f t="shared" si="3"/>
        <v>32.144</v>
      </c>
      <c r="K22" s="10">
        <f t="shared" si="2"/>
        <v>69.144</v>
      </c>
      <c r="L22" s="11">
        <f>SUMPRODUCT(--($E$3:$E$362=E22),--($K$3:$K$362&gt;K22))+1</f>
        <v>2</v>
      </c>
      <c r="M22" s="21"/>
    </row>
    <row r="23" ht="131.25" spans="1:13">
      <c r="A23" s="6">
        <v>21</v>
      </c>
      <c r="B23" s="7" t="s">
        <v>43</v>
      </c>
      <c r="C23" s="14" t="s">
        <v>39</v>
      </c>
      <c r="D23" s="14" t="s">
        <v>40</v>
      </c>
      <c r="E23" s="14" t="s">
        <v>41</v>
      </c>
      <c r="F23" s="8" t="s">
        <v>18</v>
      </c>
      <c r="G23" s="9">
        <v>185</v>
      </c>
      <c r="H23" s="10">
        <f t="shared" si="0"/>
        <v>37</v>
      </c>
      <c r="I23" s="10" t="s">
        <v>33</v>
      </c>
      <c r="J23" s="10">
        <v>0</v>
      </c>
      <c r="K23" s="10">
        <f t="shared" si="2"/>
        <v>37</v>
      </c>
      <c r="L23" s="11">
        <f>SUMPRODUCT(--($E$3:$E$362=E23),--($K$3:$K$362&gt;K23))+1</f>
        <v>3</v>
      </c>
      <c r="M23" s="20"/>
    </row>
    <row r="24" ht="75" spans="1:13">
      <c r="A24" s="6">
        <v>22</v>
      </c>
      <c r="B24" s="12" t="s">
        <v>44</v>
      </c>
      <c r="C24" s="14" t="s">
        <v>45</v>
      </c>
      <c r="D24" s="11" t="s">
        <v>46</v>
      </c>
      <c r="E24" s="8" t="s">
        <v>47</v>
      </c>
      <c r="F24" s="8" t="s">
        <v>37</v>
      </c>
      <c r="G24" s="13">
        <v>223</v>
      </c>
      <c r="H24" s="10">
        <f t="shared" si="0"/>
        <v>44.6</v>
      </c>
      <c r="I24" s="10">
        <v>81.58</v>
      </c>
      <c r="J24" s="10">
        <f t="shared" ref="J24:J28" si="4">I24*0.4</f>
        <v>32.632</v>
      </c>
      <c r="K24" s="10">
        <f t="shared" si="2"/>
        <v>77.232</v>
      </c>
      <c r="L24" s="11">
        <f>SUMPRODUCT(--($E$3:$E$362=E24),--($K$3:$K$362&gt;K24))+1</f>
        <v>1</v>
      </c>
      <c r="M24" s="21"/>
    </row>
    <row r="25" ht="75" spans="1:13">
      <c r="A25" s="6">
        <v>23</v>
      </c>
      <c r="B25" s="12" t="s">
        <v>48</v>
      </c>
      <c r="C25" s="14" t="s">
        <v>45</v>
      </c>
      <c r="D25" s="11" t="s">
        <v>46</v>
      </c>
      <c r="E25" s="8" t="s">
        <v>47</v>
      </c>
      <c r="F25" s="8" t="s">
        <v>37</v>
      </c>
      <c r="G25" s="13">
        <v>218</v>
      </c>
      <c r="H25" s="10">
        <f t="shared" si="0"/>
        <v>43.6</v>
      </c>
      <c r="I25" s="10">
        <v>52.22</v>
      </c>
      <c r="J25" s="10">
        <f t="shared" si="4"/>
        <v>20.888</v>
      </c>
      <c r="K25" s="10">
        <f t="shared" si="2"/>
        <v>64.488</v>
      </c>
      <c r="L25" s="11">
        <f>SUMPRODUCT(--($E$3:$E$362=E25),--($K$3:$K$362&gt;K25))+1</f>
        <v>2</v>
      </c>
      <c r="M25" s="20"/>
    </row>
    <row r="26" ht="75" spans="1:13">
      <c r="A26" s="6">
        <v>24</v>
      </c>
      <c r="B26" s="12" t="s">
        <v>49</v>
      </c>
      <c r="C26" s="14" t="s">
        <v>45</v>
      </c>
      <c r="D26" s="11" t="s">
        <v>46</v>
      </c>
      <c r="E26" s="8" t="s">
        <v>47</v>
      </c>
      <c r="F26" s="8" t="s">
        <v>37</v>
      </c>
      <c r="G26" s="13">
        <v>204</v>
      </c>
      <c r="H26" s="10">
        <f t="shared" si="0"/>
        <v>40.8</v>
      </c>
      <c r="I26" s="10" t="s">
        <v>33</v>
      </c>
      <c r="J26" s="10">
        <v>0</v>
      </c>
      <c r="K26" s="10">
        <f t="shared" si="2"/>
        <v>40.8</v>
      </c>
      <c r="L26" s="11">
        <f>SUMPRODUCT(--($E$3:$E$362=E26),--($K$3:$K$362&gt;K26))+1</f>
        <v>3</v>
      </c>
      <c r="M26" s="20"/>
    </row>
    <row r="27" ht="56.25" spans="1:13">
      <c r="A27" s="6">
        <v>25</v>
      </c>
      <c r="B27" s="12">
        <v>1152230403215</v>
      </c>
      <c r="C27" s="14" t="s">
        <v>50</v>
      </c>
      <c r="D27" s="11" t="s">
        <v>51</v>
      </c>
      <c r="E27" s="8" t="s">
        <v>52</v>
      </c>
      <c r="F27" s="8" t="s">
        <v>37</v>
      </c>
      <c r="G27" s="13">
        <v>193</v>
      </c>
      <c r="H27" s="10">
        <f t="shared" si="0"/>
        <v>38.6</v>
      </c>
      <c r="I27" s="10">
        <v>81.4</v>
      </c>
      <c r="J27" s="10">
        <f t="shared" si="4"/>
        <v>32.56</v>
      </c>
      <c r="K27" s="10">
        <f t="shared" si="2"/>
        <v>71.16</v>
      </c>
      <c r="L27" s="11">
        <f>SUMPRODUCT(--($E$3:$E$362=E27),--($K$3:$K$362&gt;K27))+1</f>
        <v>1</v>
      </c>
      <c r="M27" s="21"/>
    </row>
    <row r="28" ht="56.25" spans="1:13">
      <c r="A28" s="6">
        <v>26</v>
      </c>
      <c r="B28" s="12">
        <v>1152230402411</v>
      </c>
      <c r="C28" s="14" t="s">
        <v>50</v>
      </c>
      <c r="D28" s="11" t="s">
        <v>51</v>
      </c>
      <c r="E28" s="8" t="s">
        <v>52</v>
      </c>
      <c r="F28" s="8" t="s">
        <v>37</v>
      </c>
      <c r="G28" s="13">
        <v>186.5</v>
      </c>
      <c r="H28" s="10">
        <f t="shared" si="0"/>
        <v>37.3</v>
      </c>
      <c r="I28" s="10">
        <v>72.6</v>
      </c>
      <c r="J28" s="10">
        <f t="shared" si="4"/>
        <v>29.04</v>
      </c>
      <c r="K28" s="10">
        <f t="shared" si="2"/>
        <v>66.34</v>
      </c>
      <c r="L28" s="11">
        <f>SUMPRODUCT(--($E$3:$E$362=E28),--($K$3:$K$362&gt;K28))+1</f>
        <v>2</v>
      </c>
      <c r="M28" s="21"/>
    </row>
    <row r="29" ht="56.25" spans="1:13">
      <c r="A29" s="6">
        <v>27</v>
      </c>
      <c r="B29" s="12">
        <v>1152230404807</v>
      </c>
      <c r="C29" s="14" t="s">
        <v>50</v>
      </c>
      <c r="D29" s="11" t="s">
        <v>51</v>
      </c>
      <c r="E29" s="8" t="s">
        <v>52</v>
      </c>
      <c r="F29" s="8" t="s">
        <v>37</v>
      </c>
      <c r="G29" s="13">
        <v>210</v>
      </c>
      <c r="H29" s="10">
        <f t="shared" si="0"/>
        <v>42</v>
      </c>
      <c r="I29" s="10" t="s">
        <v>33</v>
      </c>
      <c r="J29" s="10">
        <v>0</v>
      </c>
      <c r="K29" s="10">
        <f t="shared" si="2"/>
        <v>42</v>
      </c>
      <c r="L29" s="11">
        <f>SUMPRODUCT(--($E$3:$E$362=E29),--($K$3:$K$362&gt;K29))+1</f>
        <v>3</v>
      </c>
      <c r="M29" s="20"/>
    </row>
    <row r="30" ht="93.75" spans="1:13">
      <c r="A30" s="6">
        <v>28</v>
      </c>
      <c r="B30" s="12">
        <v>1152230403013</v>
      </c>
      <c r="C30" s="14" t="s">
        <v>53</v>
      </c>
      <c r="D30" s="11" t="s">
        <v>54</v>
      </c>
      <c r="E30" s="8" t="s">
        <v>55</v>
      </c>
      <c r="F30" s="8" t="s">
        <v>37</v>
      </c>
      <c r="G30" s="13">
        <v>223</v>
      </c>
      <c r="H30" s="10">
        <f t="shared" si="0"/>
        <v>44.6</v>
      </c>
      <c r="I30" s="10">
        <v>78.32</v>
      </c>
      <c r="J30" s="10">
        <f t="shared" ref="J30:J43" si="5">I30*0.4</f>
        <v>31.328</v>
      </c>
      <c r="K30" s="10">
        <f t="shared" si="2"/>
        <v>75.928</v>
      </c>
      <c r="L30" s="11">
        <f>SUMPRODUCT(--($E$3:$E$362=E30),--($K$3:$K$362&gt;K30))+1</f>
        <v>1</v>
      </c>
      <c r="M30" s="20"/>
    </row>
    <row r="31" ht="93.75" spans="1:13">
      <c r="A31" s="6">
        <v>29</v>
      </c>
      <c r="B31" s="12">
        <v>1152230401021</v>
      </c>
      <c r="C31" s="14" t="s">
        <v>53</v>
      </c>
      <c r="D31" s="11" t="s">
        <v>54</v>
      </c>
      <c r="E31" s="8" t="s">
        <v>55</v>
      </c>
      <c r="F31" s="8" t="s">
        <v>37</v>
      </c>
      <c r="G31" s="13">
        <v>194.5</v>
      </c>
      <c r="H31" s="10">
        <f t="shared" si="0"/>
        <v>38.9</v>
      </c>
      <c r="I31" s="10">
        <v>82.12</v>
      </c>
      <c r="J31" s="10">
        <f t="shared" si="5"/>
        <v>32.848</v>
      </c>
      <c r="K31" s="10">
        <f t="shared" si="2"/>
        <v>71.748</v>
      </c>
      <c r="L31" s="11">
        <f>SUMPRODUCT(--($E$3:$E$362=E31),--($K$3:$K$362&gt;K31))+1</f>
        <v>2</v>
      </c>
      <c r="M31" s="21"/>
    </row>
    <row r="32" ht="93.75" spans="1:13">
      <c r="A32" s="6">
        <v>30</v>
      </c>
      <c r="B32" s="12">
        <v>1152230400117</v>
      </c>
      <c r="C32" s="14" t="s">
        <v>53</v>
      </c>
      <c r="D32" s="11" t="s">
        <v>54</v>
      </c>
      <c r="E32" s="8" t="s">
        <v>55</v>
      </c>
      <c r="F32" s="8" t="s">
        <v>37</v>
      </c>
      <c r="G32" s="13">
        <v>204.5</v>
      </c>
      <c r="H32" s="10">
        <f t="shared" si="0"/>
        <v>40.9</v>
      </c>
      <c r="I32" s="10" t="s">
        <v>33</v>
      </c>
      <c r="J32" s="10">
        <v>0</v>
      </c>
      <c r="K32" s="10">
        <f t="shared" si="2"/>
        <v>40.9</v>
      </c>
      <c r="L32" s="11">
        <f>SUMPRODUCT(--($E$3:$E$362=E32),--($K$3:$K$362&gt;K32))+1</f>
        <v>3</v>
      </c>
      <c r="M32" s="20"/>
    </row>
    <row r="33" ht="56.25" spans="1:13">
      <c r="A33" s="6">
        <v>31</v>
      </c>
      <c r="B33" s="12">
        <v>1152230404718</v>
      </c>
      <c r="C33" s="14" t="s">
        <v>56</v>
      </c>
      <c r="D33" s="11" t="s">
        <v>57</v>
      </c>
      <c r="E33" s="7" t="s">
        <v>58</v>
      </c>
      <c r="F33" s="8" t="s">
        <v>18</v>
      </c>
      <c r="G33" s="13">
        <v>190.5</v>
      </c>
      <c r="H33" s="10">
        <f t="shared" si="0"/>
        <v>38.1</v>
      </c>
      <c r="I33" s="10">
        <v>78.88</v>
      </c>
      <c r="J33" s="10">
        <f t="shared" si="5"/>
        <v>31.552</v>
      </c>
      <c r="K33" s="10">
        <f t="shared" si="2"/>
        <v>69.652</v>
      </c>
      <c r="L33" s="11">
        <f>SUMPRODUCT(--($E$3:$E$362=E33),--($K$3:$K$362&gt;K33))+1</f>
        <v>1</v>
      </c>
      <c r="M33" s="20"/>
    </row>
    <row r="34" ht="56.25" spans="1:13">
      <c r="A34" s="6">
        <v>32</v>
      </c>
      <c r="B34" s="12">
        <v>1152230401025</v>
      </c>
      <c r="C34" s="14" t="s">
        <v>56</v>
      </c>
      <c r="D34" s="11" t="s">
        <v>57</v>
      </c>
      <c r="E34" s="7" t="s">
        <v>58</v>
      </c>
      <c r="F34" s="8" t="s">
        <v>18</v>
      </c>
      <c r="G34" s="13">
        <v>163</v>
      </c>
      <c r="H34" s="10">
        <f t="shared" si="0"/>
        <v>32.6</v>
      </c>
      <c r="I34" s="10">
        <v>72.38</v>
      </c>
      <c r="J34" s="10">
        <f t="shared" si="5"/>
        <v>28.952</v>
      </c>
      <c r="K34" s="10">
        <f t="shared" si="2"/>
        <v>61.552</v>
      </c>
      <c r="L34" s="11">
        <f>SUMPRODUCT(--($E$3:$E$362=E34),--($K$3:$K$362&gt;K34))+1</f>
        <v>2</v>
      </c>
      <c r="M34" s="20"/>
    </row>
    <row r="35" ht="56.25" spans="1:13">
      <c r="A35" s="6">
        <v>33</v>
      </c>
      <c r="B35" s="12">
        <v>1152230402719</v>
      </c>
      <c r="C35" s="14" t="s">
        <v>56</v>
      </c>
      <c r="D35" s="11" t="s">
        <v>57</v>
      </c>
      <c r="E35" s="7" t="s">
        <v>58</v>
      </c>
      <c r="F35" s="8" t="s">
        <v>18</v>
      </c>
      <c r="G35" s="13">
        <v>159.5</v>
      </c>
      <c r="H35" s="10">
        <f t="shared" si="0"/>
        <v>31.9</v>
      </c>
      <c r="I35" s="10">
        <v>68.74</v>
      </c>
      <c r="J35" s="10">
        <f t="shared" si="5"/>
        <v>27.496</v>
      </c>
      <c r="K35" s="10">
        <f t="shared" si="2"/>
        <v>59.396</v>
      </c>
      <c r="L35" s="11">
        <f>SUMPRODUCT(--($E$3:$E$362=E35),--($K$3:$K$362&gt;K35))+1</f>
        <v>3</v>
      </c>
      <c r="M35" s="20"/>
    </row>
    <row r="36" ht="93.75" spans="1:13">
      <c r="A36" s="6">
        <v>34</v>
      </c>
      <c r="B36" s="7" t="s">
        <v>59</v>
      </c>
      <c r="C36" s="11" t="s">
        <v>60</v>
      </c>
      <c r="D36" s="11" t="s">
        <v>61</v>
      </c>
      <c r="E36" s="11" t="s">
        <v>62</v>
      </c>
      <c r="F36" s="8" t="s">
        <v>18</v>
      </c>
      <c r="G36" s="9">
        <v>194.5</v>
      </c>
      <c r="H36" s="10">
        <f t="shared" si="0"/>
        <v>38.9</v>
      </c>
      <c r="I36" s="10">
        <v>86.62</v>
      </c>
      <c r="J36" s="10">
        <f t="shared" si="5"/>
        <v>34.648</v>
      </c>
      <c r="K36" s="10">
        <f t="shared" si="2"/>
        <v>73.548</v>
      </c>
      <c r="L36" s="11">
        <f>SUMPRODUCT(--($E$3:$E$362=E36),--($K$3:$K$362&gt;K36))+1</f>
        <v>1</v>
      </c>
      <c r="M36" s="20"/>
    </row>
    <row r="37" ht="93.75" spans="1:13">
      <c r="A37" s="6">
        <v>35</v>
      </c>
      <c r="B37" s="7" t="s">
        <v>63</v>
      </c>
      <c r="C37" s="11" t="s">
        <v>60</v>
      </c>
      <c r="D37" s="11" t="s">
        <v>61</v>
      </c>
      <c r="E37" s="11" t="s">
        <v>62</v>
      </c>
      <c r="F37" s="8" t="s">
        <v>18</v>
      </c>
      <c r="G37" s="9">
        <v>193</v>
      </c>
      <c r="H37" s="10">
        <f t="shared" si="0"/>
        <v>38.6</v>
      </c>
      <c r="I37" s="10">
        <v>82.3</v>
      </c>
      <c r="J37" s="10">
        <f t="shared" si="5"/>
        <v>32.92</v>
      </c>
      <c r="K37" s="10">
        <f t="shared" si="2"/>
        <v>71.52</v>
      </c>
      <c r="L37" s="11">
        <f>SUMPRODUCT(--($E$3:$E$362=E37),--($K$3:$K$362&gt;K37))+1</f>
        <v>2</v>
      </c>
      <c r="M37" s="20"/>
    </row>
    <row r="38" ht="93.75" spans="1:13">
      <c r="A38" s="6">
        <v>36</v>
      </c>
      <c r="B38" s="7" t="s">
        <v>64</v>
      </c>
      <c r="C38" s="11" t="s">
        <v>60</v>
      </c>
      <c r="D38" s="11" t="s">
        <v>61</v>
      </c>
      <c r="E38" s="11" t="s">
        <v>62</v>
      </c>
      <c r="F38" s="8" t="s">
        <v>18</v>
      </c>
      <c r="G38" s="9">
        <v>197.5</v>
      </c>
      <c r="H38" s="10">
        <f t="shared" si="0"/>
        <v>39.5</v>
      </c>
      <c r="I38" s="10">
        <v>74.5</v>
      </c>
      <c r="J38" s="10">
        <f t="shared" si="5"/>
        <v>29.8</v>
      </c>
      <c r="K38" s="10">
        <f t="shared" si="2"/>
        <v>69.3</v>
      </c>
      <c r="L38" s="11">
        <f>SUMPRODUCT(--($E$3:$E$362=E38),--($K$3:$K$362&gt;K38))+1</f>
        <v>3</v>
      </c>
      <c r="M38" s="20"/>
    </row>
    <row r="39" ht="93.75" spans="1:13">
      <c r="A39" s="6">
        <v>37</v>
      </c>
      <c r="B39" s="7" t="s">
        <v>65</v>
      </c>
      <c r="C39" s="11" t="s">
        <v>60</v>
      </c>
      <c r="D39" s="11" t="s">
        <v>66</v>
      </c>
      <c r="E39" s="11" t="s">
        <v>67</v>
      </c>
      <c r="F39" s="8" t="s">
        <v>18</v>
      </c>
      <c r="G39" s="9">
        <v>200.5</v>
      </c>
      <c r="H39" s="10">
        <f t="shared" si="0"/>
        <v>40.1</v>
      </c>
      <c r="I39" s="10">
        <v>71.24</v>
      </c>
      <c r="J39" s="10">
        <f t="shared" si="5"/>
        <v>28.496</v>
      </c>
      <c r="K39" s="10">
        <f t="shared" si="2"/>
        <v>68.596</v>
      </c>
      <c r="L39" s="11">
        <f>SUMPRODUCT(--($E$3:$E$362=E39),--($K$3:$K$362&gt;K39))+1</f>
        <v>1</v>
      </c>
      <c r="M39" s="20"/>
    </row>
    <row r="40" ht="93.75" spans="1:13">
      <c r="A40" s="6">
        <v>38</v>
      </c>
      <c r="B40" s="7" t="s">
        <v>68</v>
      </c>
      <c r="C40" s="11" t="s">
        <v>60</v>
      </c>
      <c r="D40" s="11" t="s">
        <v>66</v>
      </c>
      <c r="E40" s="11" t="s">
        <v>67</v>
      </c>
      <c r="F40" s="8" t="s">
        <v>18</v>
      </c>
      <c r="G40" s="9">
        <v>188.5</v>
      </c>
      <c r="H40" s="10">
        <f t="shared" si="0"/>
        <v>37.7</v>
      </c>
      <c r="I40" s="10">
        <v>74.66</v>
      </c>
      <c r="J40" s="10">
        <f t="shared" si="5"/>
        <v>29.864</v>
      </c>
      <c r="K40" s="10">
        <f t="shared" si="2"/>
        <v>67.564</v>
      </c>
      <c r="L40" s="11">
        <f>SUMPRODUCT(--($E$3:$E$362=E40),--($K$3:$K$362&gt;K40))+1</f>
        <v>2</v>
      </c>
      <c r="M40" s="20"/>
    </row>
    <row r="41" ht="93.75" spans="1:13">
      <c r="A41" s="6">
        <v>39</v>
      </c>
      <c r="B41" s="7" t="s">
        <v>69</v>
      </c>
      <c r="C41" s="11" t="s">
        <v>60</v>
      </c>
      <c r="D41" s="11" t="s">
        <v>66</v>
      </c>
      <c r="E41" s="11" t="s">
        <v>67</v>
      </c>
      <c r="F41" s="8" t="s">
        <v>18</v>
      </c>
      <c r="G41" s="9">
        <v>184</v>
      </c>
      <c r="H41" s="10">
        <f t="shared" si="0"/>
        <v>36.8</v>
      </c>
      <c r="I41" s="10">
        <v>68.26</v>
      </c>
      <c r="J41" s="10">
        <f t="shared" si="5"/>
        <v>27.304</v>
      </c>
      <c r="K41" s="10">
        <f t="shared" si="2"/>
        <v>64.104</v>
      </c>
      <c r="L41" s="11">
        <f>SUMPRODUCT(--($E$3:$E$362=E41),--($K$3:$K$362&gt;K41))+1</f>
        <v>3</v>
      </c>
      <c r="M41" s="20"/>
    </row>
    <row r="42" ht="93.75" spans="1:13">
      <c r="A42" s="6">
        <v>40</v>
      </c>
      <c r="B42" s="7" t="s">
        <v>70</v>
      </c>
      <c r="C42" s="11" t="s">
        <v>60</v>
      </c>
      <c r="D42" s="11" t="s">
        <v>66</v>
      </c>
      <c r="E42" s="11" t="s">
        <v>71</v>
      </c>
      <c r="F42" s="8" t="s">
        <v>37</v>
      </c>
      <c r="G42" s="9">
        <v>192.5</v>
      </c>
      <c r="H42" s="10">
        <f t="shared" si="0"/>
        <v>38.5</v>
      </c>
      <c r="I42" s="10">
        <v>76.94</v>
      </c>
      <c r="J42" s="10">
        <f t="shared" si="5"/>
        <v>30.776</v>
      </c>
      <c r="K42" s="10">
        <f t="shared" si="2"/>
        <v>69.276</v>
      </c>
      <c r="L42" s="11">
        <f>SUMPRODUCT(--($E$3:$E$362=E42),--($K$3:$K$362&gt;K42))+1</f>
        <v>1</v>
      </c>
      <c r="M42" s="20"/>
    </row>
    <row r="43" ht="93.75" spans="1:13">
      <c r="A43" s="6">
        <v>41</v>
      </c>
      <c r="B43" s="7" t="s">
        <v>72</v>
      </c>
      <c r="C43" s="11" t="s">
        <v>60</v>
      </c>
      <c r="D43" s="11" t="s">
        <v>66</v>
      </c>
      <c r="E43" s="11" t="s">
        <v>71</v>
      </c>
      <c r="F43" s="8" t="s">
        <v>37</v>
      </c>
      <c r="G43" s="9">
        <v>194</v>
      </c>
      <c r="H43" s="10">
        <f t="shared" si="0"/>
        <v>38.8</v>
      </c>
      <c r="I43" s="10">
        <v>74.72</v>
      </c>
      <c r="J43" s="10">
        <f t="shared" si="5"/>
        <v>29.888</v>
      </c>
      <c r="K43" s="10">
        <f t="shared" si="2"/>
        <v>68.688</v>
      </c>
      <c r="L43" s="11">
        <f>SUMPRODUCT(--($E$3:$E$362=E43),--($K$3:$K$362&gt;K43))+1</f>
        <v>2</v>
      </c>
      <c r="M43" s="20"/>
    </row>
    <row r="44" ht="93.75" spans="1:13">
      <c r="A44" s="6">
        <v>42</v>
      </c>
      <c r="B44" s="7" t="s">
        <v>73</v>
      </c>
      <c r="C44" s="11" t="s">
        <v>60</v>
      </c>
      <c r="D44" s="11" t="s">
        <v>66</v>
      </c>
      <c r="E44" s="11" t="s">
        <v>71</v>
      </c>
      <c r="F44" s="8" t="s">
        <v>37</v>
      </c>
      <c r="G44" s="9">
        <v>211.5</v>
      </c>
      <c r="H44" s="10">
        <f t="shared" si="0"/>
        <v>42.3</v>
      </c>
      <c r="I44" s="10" t="s">
        <v>33</v>
      </c>
      <c r="J44" s="10">
        <v>0</v>
      </c>
      <c r="K44" s="10">
        <f t="shared" si="2"/>
        <v>42.3</v>
      </c>
      <c r="L44" s="11">
        <f>SUMPRODUCT(--($E$3:$E$362=E44),--($K$3:$K$362&gt;K44))+1</f>
        <v>3</v>
      </c>
      <c r="M44" s="20"/>
    </row>
    <row r="45" ht="93.75" spans="1:13">
      <c r="A45" s="6">
        <v>43</v>
      </c>
      <c r="B45" s="7" t="s">
        <v>74</v>
      </c>
      <c r="C45" s="11" t="s">
        <v>60</v>
      </c>
      <c r="D45" s="11" t="s">
        <v>75</v>
      </c>
      <c r="E45" s="11" t="s">
        <v>76</v>
      </c>
      <c r="F45" s="8" t="s">
        <v>37</v>
      </c>
      <c r="G45" s="9">
        <v>208.5</v>
      </c>
      <c r="H45" s="10">
        <f t="shared" si="0"/>
        <v>41.7</v>
      </c>
      <c r="I45" s="10">
        <v>76.94</v>
      </c>
      <c r="J45" s="10">
        <f t="shared" ref="J45:J60" si="6">I45*0.4</f>
        <v>30.776</v>
      </c>
      <c r="K45" s="10">
        <f t="shared" si="2"/>
        <v>72.476</v>
      </c>
      <c r="L45" s="11">
        <f>SUMPRODUCT(--($E$3:$E$362=E45),--($K$3:$K$362&gt;K45))+1</f>
        <v>1</v>
      </c>
      <c r="M45" s="20"/>
    </row>
    <row r="46" ht="93.75" spans="1:13">
      <c r="A46" s="6">
        <v>44</v>
      </c>
      <c r="B46" s="7" t="s">
        <v>77</v>
      </c>
      <c r="C46" s="11" t="s">
        <v>60</v>
      </c>
      <c r="D46" s="11" t="s">
        <v>75</v>
      </c>
      <c r="E46" s="11" t="s">
        <v>76</v>
      </c>
      <c r="F46" s="8" t="s">
        <v>37</v>
      </c>
      <c r="G46" s="9">
        <v>211</v>
      </c>
      <c r="H46" s="10">
        <f t="shared" si="0"/>
        <v>42.2</v>
      </c>
      <c r="I46" s="10">
        <v>74.26</v>
      </c>
      <c r="J46" s="10">
        <f t="shared" si="6"/>
        <v>29.704</v>
      </c>
      <c r="K46" s="10">
        <f t="shared" si="2"/>
        <v>71.904</v>
      </c>
      <c r="L46" s="11">
        <f>SUMPRODUCT(--($E$3:$E$362=E46),--($K$3:$K$362&gt;K46))+1</f>
        <v>2</v>
      </c>
      <c r="M46" s="20"/>
    </row>
    <row r="47" ht="93.75" spans="1:13">
      <c r="A47" s="6">
        <v>45</v>
      </c>
      <c r="B47" s="7" t="s">
        <v>78</v>
      </c>
      <c r="C47" s="11" t="s">
        <v>60</v>
      </c>
      <c r="D47" s="11" t="s">
        <v>75</v>
      </c>
      <c r="E47" s="11" t="s">
        <v>76</v>
      </c>
      <c r="F47" s="8" t="s">
        <v>37</v>
      </c>
      <c r="G47" s="9">
        <v>201.5</v>
      </c>
      <c r="H47" s="10">
        <f t="shared" si="0"/>
        <v>40.3</v>
      </c>
      <c r="I47" s="10">
        <v>78.84</v>
      </c>
      <c r="J47" s="10">
        <f t="shared" si="6"/>
        <v>31.536</v>
      </c>
      <c r="K47" s="10">
        <f t="shared" si="2"/>
        <v>71.836</v>
      </c>
      <c r="L47" s="11">
        <f>SUMPRODUCT(--($E$3:$E$362=E47),--($K$3:$K$362&gt;K47))+1</f>
        <v>3</v>
      </c>
      <c r="M47" s="20"/>
    </row>
    <row r="48" ht="93.75" spans="1:13">
      <c r="A48" s="6">
        <v>46</v>
      </c>
      <c r="B48" s="7" t="s">
        <v>79</v>
      </c>
      <c r="C48" s="11" t="s">
        <v>80</v>
      </c>
      <c r="D48" s="15" t="s">
        <v>66</v>
      </c>
      <c r="E48" s="16" t="s">
        <v>81</v>
      </c>
      <c r="F48" s="8" t="s">
        <v>18</v>
      </c>
      <c r="G48" s="9">
        <v>197.5</v>
      </c>
      <c r="H48" s="10">
        <f t="shared" si="0"/>
        <v>39.5</v>
      </c>
      <c r="I48" s="10">
        <v>72.46</v>
      </c>
      <c r="J48" s="10">
        <f t="shared" si="6"/>
        <v>28.984</v>
      </c>
      <c r="K48" s="10">
        <f t="shared" si="2"/>
        <v>68.484</v>
      </c>
      <c r="L48" s="11">
        <f>SUMPRODUCT(--($E$3:$E$362=E48),--($K$3:$K$362&gt;K48))+1</f>
        <v>1</v>
      </c>
      <c r="M48" s="20"/>
    </row>
    <row r="49" ht="93.75" spans="1:13">
      <c r="A49" s="6">
        <v>47</v>
      </c>
      <c r="B49" s="7" t="s">
        <v>82</v>
      </c>
      <c r="C49" s="11" t="s">
        <v>80</v>
      </c>
      <c r="D49" s="15" t="s">
        <v>66</v>
      </c>
      <c r="E49" s="16" t="s">
        <v>81</v>
      </c>
      <c r="F49" s="8" t="s">
        <v>18</v>
      </c>
      <c r="G49" s="9">
        <v>177.5</v>
      </c>
      <c r="H49" s="10">
        <f t="shared" si="0"/>
        <v>35.5</v>
      </c>
      <c r="I49" s="10">
        <v>75.08</v>
      </c>
      <c r="J49" s="10">
        <f t="shared" si="6"/>
        <v>30.032</v>
      </c>
      <c r="K49" s="10">
        <f t="shared" si="2"/>
        <v>65.532</v>
      </c>
      <c r="L49" s="11">
        <f>SUMPRODUCT(--($E$3:$E$362=E49),--($K$3:$K$362&gt;K49))+1</f>
        <v>2</v>
      </c>
      <c r="M49" s="20"/>
    </row>
    <row r="50" ht="93.75" spans="1:13">
      <c r="A50" s="6">
        <v>48</v>
      </c>
      <c r="B50" s="7" t="s">
        <v>83</v>
      </c>
      <c r="C50" s="11" t="s">
        <v>80</v>
      </c>
      <c r="D50" s="15" t="s">
        <v>66</v>
      </c>
      <c r="E50" s="16" t="s">
        <v>81</v>
      </c>
      <c r="F50" s="8" t="s">
        <v>18</v>
      </c>
      <c r="G50" s="9">
        <v>176.5</v>
      </c>
      <c r="H50" s="10">
        <f t="shared" si="0"/>
        <v>35.3</v>
      </c>
      <c r="I50" s="10">
        <v>75.12</v>
      </c>
      <c r="J50" s="10">
        <f t="shared" si="6"/>
        <v>30.048</v>
      </c>
      <c r="K50" s="10">
        <f t="shared" si="2"/>
        <v>65.348</v>
      </c>
      <c r="L50" s="11">
        <f>SUMPRODUCT(--($E$3:$E$362=E50),--($K$3:$K$362&gt;K50))+1</f>
        <v>3</v>
      </c>
      <c r="M50" s="20"/>
    </row>
    <row r="51" ht="93.75" spans="1:13">
      <c r="A51" s="6">
        <v>49</v>
      </c>
      <c r="B51" s="7" t="s">
        <v>84</v>
      </c>
      <c r="C51" s="11" t="s">
        <v>80</v>
      </c>
      <c r="D51" s="15" t="s">
        <v>66</v>
      </c>
      <c r="E51" s="16" t="s">
        <v>85</v>
      </c>
      <c r="F51" s="8" t="s">
        <v>37</v>
      </c>
      <c r="G51" s="9">
        <v>179.5</v>
      </c>
      <c r="H51" s="10">
        <f t="shared" si="0"/>
        <v>35.9</v>
      </c>
      <c r="I51" s="10">
        <v>73.36</v>
      </c>
      <c r="J51" s="10">
        <f t="shared" si="6"/>
        <v>29.344</v>
      </c>
      <c r="K51" s="10">
        <f t="shared" si="2"/>
        <v>65.244</v>
      </c>
      <c r="L51" s="11">
        <f>SUMPRODUCT(--($E$3:$E$362=E51),--($K$3:$K$362&gt;K51))+1</f>
        <v>1</v>
      </c>
      <c r="M51" s="20"/>
    </row>
    <row r="52" ht="93.75" spans="1:13">
      <c r="A52" s="6">
        <v>50</v>
      </c>
      <c r="B52" s="7" t="s">
        <v>86</v>
      </c>
      <c r="C52" s="11" t="s">
        <v>80</v>
      </c>
      <c r="D52" s="15" t="s">
        <v>66</v>
      </c>
      <c r="E52" s="16" t="s">
        <v>85</v>
      </c>
      <c r="F52" s="8" t="s">
        <v>37</v>
      </c>
      <c r="G52" s="9">
        <v>159</v>
      </c>
      <c r="H52" s="10">
        <f t="shared" si="0"/>
        <v>31.8</v>
      </c>
      <c r="I52" s="10">
        <v>69.58</v>
      </c>
      <c r="J52" s="10">
        <f t="shared" si="6"/>
        <v>27.832</v>
      </c>
      <c r="K52" s="10">
        <f t="shared" si="2"/>
        <v>59.632</v>
      </c>
      <c r="L52" s="11">
        <f>SUMPRODUCT(--($E$3:$E$362=E52),--($K$3:$K$362&gt;K52))+1</f>
        <v>2</v>
      </c>
      <c r="M52" s="20"/>
    </row>
    <row r="53" ht="93.75" spans="1:13">
      <c r="A53" s="6">
        <v>51</v>
      </c>
      <c r="B53" s="7" t="s">
        <v>87</v>
      </c>
      <c r="C53" s="11" t="s">
        <v>80</v>
      </c>
      <c r="D53" s="15" t="s">
        <v>75</v>
      </c>
      <c r="E53" s="16" t="s">
        <v>88</v>
      </c>
      <c r="F53" s="8" t="s">
        <v>37</v>
      </c>
      <c r="G53" s="9">
        <v>161</v>
      </c>
      <c r="H53" s="10">
        <f t="shared" si="0"/>
        <v>32.2</v>
      </c>
      <c r="I53" s="10">
        <v>77.26</v>
      </c>
      <c r="J53" s="10">
        <f t="shared" si="6"/>
        <v>30.904</v>
      </c>
      <c r="K53" s="10">
        <f t="shared" si="2"/>
        <v>63.104</v>
      </c>
      <c r="L53" s="11">
        <f>SUMPRODUCT(--($E$3:$E$362=E53),--($K$3:$K$362&gt;K53))+1</f>
        <v>1</v>
      </c>
      <c r="M53" s="20"/>
    </row>
    <row r="54" ht="93.75" spans="1:13">
      <c r="A54" s="6">
        <v>52</v>
      </c>
      <c r="B54" s="7" t="s">
        <v>89</v>
      </c>
      <c r="C54" s="11" t="s">
        <v>80</v>
      </c>
      <c r="D54" s="15" t="s">
        <v>75</v>
      </c>
      <c r="E54" s="16" t="s">
        <v>88</v>
      </c>
      <c r="F54" s="8" t="s">
        <v>37</v>
      </c>
      <c r="G54" s="9">
        <v>156</v>
      </c>
      <c r="H54" s="10">
        <f t="shared" si="0"/>
        <v>31.2</v>
      </c>
      <c r="I54" s="10">
        <v>69.14</v>
      </c>
      <c r="J54" s="10">
        <f t="shared" si="6"/>
        <v>27.656</v>
      </c>
      <c r="K54" s="10">
        <f t="shared" si="2"/>
        <v>58.856</v>
      </c>
      <c r="L54" s="11">
        <f>SUMPRODUCT(--($E$3:$E$362=E54),--($K$3:$K$362&gt;K54))+1</f>
        <v>2</v>
      </c>
      <c r="M54" s="20"/>
    </row>
    <row r="55" ht="93.75" spans="1:13">
      <c r="A55" s="6">
        <v>53</v>
      </c>
      <c r="B55" s="7" t="s">
        <v>90</v>
      </c>
      <c r="C55" s="11" t="s">
        <v>80</v>
      </c>
      <c r="D55" s="15" t="s">
        <v>75</v>
      </c>
      <c r="E55" s="16" t="s">
        <v>88</v>
      </c>
      <c r="F55" s="8" t="s">
        <v>37</v>
      </c>
      <c r="G55" s="9">
        <v>151</v>
      </c>
      <c r="H55" s="10">
        <f t="shared" si="0"/>
        <v>30.2</v>
      </c>
      <c r="I55" s="10">
        <v>68.9</v>
      </c>
      <c r="J55" s="10">
        <f t="shared" si="6"/>
        <v>27.56</v>
      </c>
      <c r="K55" s="10">
        <f t="shared" si="2"/>
        <v>57.76</v>
      </c>
      <c r="L55" s="11">
        <f>SUMPRODUCT(--($E$3:$E$362=E55),--($K$3:$K$362&gt;K55))+1</f>
        <v>3</v>
      </c>
      <c r="M55" s="20"/>
    </row>
    <row r="56" ht="93.75" spans="1:13">
      <c r="A56" s="6">
        <v>54</v>
      </c>
      <c r="B56" s="7" t="s">
        <v>91</v>
      </c>
      <c r="C56" s="7" t="s">
        <v>92</v>
      </c>
      <c r="D56" s="7" t="s">
        <v>75</v>
      </c>
      <c r="E56" s="7" t="s">
        <v>93</v>
      </c>
      <c r="F56" s="8" t="s">
        <v>18</v>
      </c>
      <c r="G56" s="9">
        <v>203</v>
      </c>
      <c r="H56" s="10">
        <f t="shared" si="0"/>
        <v>40.6</v>
      </c>
      <c r="I56" s="10">
        <v>72.6</v>
      </c>
      <c r="J56" s="10">
        <f t="shared" si="6"/>
        <v>29.04</v>
      </c>
      <c r="K56" s="10">
        <f t="shared" si="2"/>
        <v>69.64</v>
      </c>
      <c r="L56" s="11">
        <f>SUMPRODUCT(--($E$3:$E$362=E56),--($K$3:$K$362&gt;K56))+1</f>
        <v>1</v>
      </c>
      <c r="M56" s="20"/>
    </row>
    <row r="57" ht="93.75" spans="1:13">
      <c r="A57" s="6">
        <v>55</v>
      </c>
      <c r="B57" s="7" t="s">
        <v>94</v>
      </c>
      <c r="C57" s="7" t="s">
        <v>92</v>
      </c>
      <c r="D57" s="7" t="s">
        <v>75</v>
      </c>
      <c r="E57" s="7" t="s">
        <v>93</v>
      </c>
      <c r="F57" s="8" t="s">
        <v>18</v>
      </c>
      <c r="G57" s="9">
        <v>197.5</v>
      </c>
      <c r="H57" s="10">
        <f t="shared" si="0"/>
        <v>39.5</v>
      </c>
      <c r="I57" s="10">
        <v>73.92</v>
      </c>
      <c r="J57" s="10">
        <f t="shared" si="6"/>
        <v>29.568</v>
      </c>
      <c r="K57" s="10">
        <f t="shared" si="2"/>
        <v>69.068</v>
      </c>
      <c r="L57" s="11">
        <f>SUMPRODUCT(--($E$3:$E$362=E57),--($K$3:$K$362&gt;K57))+1</f>
        <v>2</v>
      </c>
      <c r="M57" s="20"/>
    </row>
    <row r="58" ht="93.75" spans="1:13">
      <c r="A58" s="6">
        <v>56</v>
      </c>
      <c r="B58" s="7" t="s">
        <v>95</v>
      </c>
      <c r="C58" s="7" t="s">
        <v>92</v>
      </c>
      <c r="D58" s="7" t="s">
        <v>75</v>
      </c>
      <c r="E58" s="7" t="s">
        <v>93</v>
      </c>
      <c r="F58" s="8" t="s">
        <v>18</v>
      </c>
      <c r="G58" s="9">
        <v>214</v>
      </c>
      <c r="H58" s="10">
        <f t="shared" si="0"/>
        <v>42.8</v>
      </c>
      <c r="I58" s="10">
        <v>64.76</v>
      </c>
      <c r="J58" s="10">
        <f t="shared" si="6"/>
        <v>25.904</v>
      </c>
      <c r="K58" s="10">
        <f t="shared" si="2"/>
        <v>68.704</v>
      </c>
      <c r="L58" s="11">
        <f>SUMPRODUCT(--($E$3:$E$362=E58),--($K$3:$K$362&gt;K58))+1</f>
        <v>3</v>
      </c>
      <c r="M58" s="20"/>
    </row>
    <row r="59" ht="93.75" spans="1:13">
      <c r="A59" s="6">
        <v>57</v>
      </c>
      <c r="B59" s="7" t="s">
        <v>96</v>
      </c>
      <c r="C59" s="7" t="s">
        <v>92</v>
      </c>
      <c r="D59" s="7" t="s">
        <v>66</v>
      </c>
      <c r="E59" s="7" t="s">
        <v>97</v>
      </c>
      <c r="F59" s="8" t="s">
        <v>37</v>
      </c>
      <c r="G59" s="9">
        <v>175</v>
      </c>
      <c r="H59" s="10">
        <f t="shared" si="0"/>
        <v>35</v>
      </c>
      <c r="I59" s="10">
        <v>75.22</v>
      </c>
      <c r="J59" s="10">
        <f t="shared" si="6"/>
        <v>30.088</v>
      </c>
      <c r="K59" s="10">
        <f t="shared" si="2"/>
        <v>65.088</v>
      </c>
      <c r="L59" s="11">
        <f>SUMPRODUCT(--($E$3:$E$362=E59),--($K$3:$K$362&gt;K59))+1</f>
        <v>1</v>
      </c>
      <c r="M59" s="20"/>
    </row>
    <row r="60" ht="93.75" spans="1:13">
      <c r="A60" s="6">
        <v>58</v>
      </c>
      <c r="B60" s="7" t="s">
        <v>98</v>
      </c>
      <c r="C60" s="7" t="s">
        <v>92</v>
      </c>
      <c r="D60" s="7" t="s">
        <v>66</v>
      </c>
      <c r="E60" s="7" t="s">
        <v>97</v>
      </c>
      <c r="F60" s="8" t="s">
        <v>37</v>
      </c>
      <c r="G60" s="9">
        <v>173.5</v>
      </c>
      <c r="H60" s="10">
        <f t="shared" si="0"/>
        <v>34.7</v>
      </c>
      <c r="I60" s="10">
        <v>67.32</v>
      </c>
      <c r="J60" s="10">
        <f t="shared" si="6"/>
        <v>26.928</v>
      </c>
      <c r="K60" s="10">
        <f t="shared" si="2"/>
        <v>61.628</v>
      </c>
      <c r="L60" s="11">
        <f>SUMPRODUCT(--($E$3:$E$362=E60),--($K$3:$K$362&gt;K60))+1</f>
        <v>2</v>
      </c>
      <c r="M60" s="20"/>
    </row>
    <row r="61" ht="93.75" spans="1:13">
      <c r="A61" s="6">
        <v>59</v>
      </c>
      <c r="B61" s="7" t="s">
        <v>99</v>
      </c>
      <c r="C61" s="7" t="s">
        <v>92</v>
      </c>
      <c r="D61" s="7" t="s">
        <v>66</v>
      </c>
      <c r="E61" s="7" t="s">
        <v>97</v>
      </c>
      <c r="F61" s="8" t="s">
        <v>37</v>
      </c>
      <c r="G61" s="9">
        <v>164</v>
      </c>
      <c r="H61" s="10">
        <f t="shared" si="0"/>
        <v>32.8</v>
      </c>
      <c r="I61" s="10" t="s">
        <v>33</v>
      </c>
      <c r="J61" s="10">
        <v>0</v>
      </c>
      <c r="K61" s="10">
        <f t="shared" si="2"/>
        <v>32.8</v>
      </c>
      <c r="L61" s="11">
        <f>SUMPRODUCT(--($E$3:$E$362=E61),--($K$3:$K$362&gt;K61))+1</f>
        <v>3</v>
      </c>
      <c r="M61" s="20"/>
    </row>
    <row r="62" ht="93.75" spans="1:13">
      <c r="A62" s="6">
        <v>60</v>
      </c>
      <c r="B62" s="7" t="s">
        <v>100</v>
      </c>
      <c r="C62" s="17" t="s">
        <v>101</v>
      </c>
      <c r="D62" s="7" t="s">
        <v>61</v>
      </c>
      <c r="E62" s="7" t="s">
        <v>102</v>
      </c>
      <c r="F62" s="8" t="s">
        <v>37</v>
      </c>
      <c r="G62" s="9">
        <v>204</v>
      </c>
      <c r="H62" s="10">
        <f t="shared" si="0"/>
        <v>40.8</v>
      </c>
      <c r="I62" s="10">
        <v>76.92</v>
      </c>
      <c r="J62" s="10">
        <f t="shared" ref="J62:J67" si="7">I62*0.4</f>
        <v>30.768</v>
      </c>
      <c r="K62" s="10">
        <f t="shared" si="2"/>
        <v>71.568</v>
      </c>
      <c r="L62" s="11">
        <f>SUMPRODUCT(--($E$3:$E$362=E62),--($K$3:$K$362&gt;K62))+1</f>
        <v>1</v>
      </c>
      <c r="M62" s="20"/>
    </row>
    <row r="63" ht="93.75" spans="1:13">
      <c r="A63" s="6">
        <v>61</v>
      </c>
      <c r="B63" s="7" t="s">
        <v>103</v>
      </c>
      <c r="C63" s="17" t="s">
        <v>101</v>
      </c>
      <c r="D63" s="7" t="s">
        <v>61</v>
      </c>
      <c r="E63" s="7" t="s">
        <v>102</v>
      </c>
      <c r="F63" s="8" t="s">
        <v>37</v>
      </c>
      <c r="G63" s="9">
        <v>203</v>
      </c>
      <c r="H63" s="10">
        <f t="shared" si="0"/>
        <v>40.6</v>
      </c>
      <c r="I63" s="10">
        <v>77.28</v>
      </c>
      <c r="J63" s="10">
        <f t="shared" si="7"/>
        <v>30.912</v>
      </c>
      <c r="K63" s="10">
        <f t="shared" si="2"/>
        <v>71.512</v>
      </c>
      <c r="L63" s="11">
        <f>SUMPRODUCT(--($E$3:$E$362=E63),--($K$3:$K$362&gt;K63))+1</f>
        <v>2</v>
      </c>
      <c r="M63" s="20"/>
    </row>
    <row r="64" ht="93.75" spans="1:13">
      <c r="A64" s="6">
        <v>62</v>
      </c>
      <c r="B64" s="7" t="s">
        <v>104</v>
      </c>
      <c r="C64" s="17" t="s">
        <v>101</v>
      </c>
      <c r="D64" s="7" t="s">
        <v>61</v>
      </c>
      <c r="E64" s="7" t="s">
        <v>102</v>
      </c>
      <c r="F64" s="8" t="s">
        <v>37</v>
      </c>
      <c r="G64" s="9">
        <v>201</v>
      </c>
      <c r="H64" s="10">
        <f t="shared" si="0"/>
        <v>40.2</v>
      </c>
      <c r="I64" s="10">
        <v>74.3</v>
      </c>
      <c r="J64" s="10">
        <f t="shared" si="7"/>
        <v>29.72</v>
      </c>
      <c r="K64" s="10">
        <f t="shared" si="2"/>
        <v>69.92</v>
      </c>
      <c r="L64" s="11">
        <f>SUMPRODUCT(--($E$3:$E$362=E64),--($K$3:$K$362&gt;K64))+1</f>
        <v>3</v>
      </c>
      <c r="M64" s="20"/>
    </row>
    <row r="65" ht="93.75" spans="1:13">
      <c r="A65" s="6">
        <v>63</v>
      </c>
      <c r="B65" s="17" t="s">
        <v>105</v>
      </c>
      <c r="C65" s="17" t="s">
        <v>101</v>
      </c>
      <c r="D65" s="17" t="s">
        <v>106</v>
      </c>
      <c r="E65" s="17" t="s">
        <v>107</v>
      </c>
      <c r="F65" s="8" t="s">
        <v>18</v>
      </c>
      <c r="G65" s="22">
        <v>186.5</v>
      </c>
      <c r="H65" s="10">
        <f t="shared" si="0"/>
        <v>37.3</v>
      </c>
      <c r="I65" s="10">
        <v>72.9</v>
      </c>
      <c r="J65" s="10">
        <f t="shared" si="7"/>
        <v>29.16</v>
      </c>
      <c r="K65" s="10">
        <f t="shared" si="2"/>
        <v>66.46</v>
      </c>
      <c r="L65" s="11">
        <f>SUMPRODUCT(--($E$3:$E$362=E65),--($K$3:$K$362&gt;K65))+1</f>
        <v>1</v>
      </c>
      <c r="M65" s="20"/>
    </row>
    <row r="66" ht="93.75" spans="1:13">
      <c r="A66" s="6">
        <v>64</v>
      </c>
      <c r="B66" s="17" t="s">
        <v>108</v>
      </c>
      <c r="C66" s="17" t="s">
        <v>101</v>
      </c>
      <c r="D66" s="17" t="s">
        <v>106</v>
      </c>
      <c r="E66" s="17" t="s">
        <v>107</v>
      </c>
      <c r="F66" s="8" t="s">
        <v>18</v>
      </c>
      <c r="G66" s="22">
        <v>172.5</v>
      </c>
      <c r="H66" s="10">
        <f t="shared" si="0"/>
        <v>34.5</v>
      </c>
      <c r="I66" s="10">
        <v>79.16</v>
      </c>
      <c r="J66" s="10">
        <f t="shared" si="7"/>
        <v>31.664</v>
      </c>
      <c r="K66" s="10">
        <f t="shared" si="2"/>
        <v>66.164</v>
      </c>
      <c r="L66" s="11">
        <f>SUMPRODUCT(--($E$3:$E$362=E66),--($K$3:$K$362&gt;K66))+1</f>
        <v>2</v>
      </c>
      <c r="M66" s="20"/>
    </row>
    <row r="67" ht="93.75" spans="1:13">
      <c r="A67" s="6">
        <v>65</v>
      </c>
      <c r="B67" s="17" t="s">
        <v>109</v>
      </c>
      <c r="C67" s="17" t="s">
        <v>101</v>
      </c>
      <c r="D67" s="17" t="s">
        <v>106</v>
      </c>
      <c r="E67" s="17" t="s">
        <v>107</v>
      </c>
      <c r="F67" s="8" t="s">
        <v>18</v>
      </c>
      <c r="G67" s="22">
        <v>172.5</v>
      </c>
      <c r="H67" s="10">
        <f t="shared" ref="H67:H130" si="8">G67/3*0.6</f>
        <v>34.5</v>
      </c>
      <c r="I67" s="10">
        <v>77.72</v>
      </c>
      <c r="J67" s="10">
        <f t="shared" si="7"/>
        <v>31.088</v>
      </c>
      <c r="K67" s="10">
        <f t="shared" ref="K67:K130" si="9">H67+J67</f>
        <v>65.588</v>
      </c>
      <c r="L67" s="11">
        <f>SUMPRODUCT(--($E$3:$E$362=E67),--($K$3:$K$362&gt;K67))+1</f>
        <v>3</v>
      </c>
      <c r="M67" s="20"/>
    </row>
    <row r="68" ht="93.75" spans="1:13">
      <c r="A68" s="6">
        <v>66</v>
      </c>
      <c r="B68" s="17" t="s">
        <v>110</v>
      </c>
      <c r="C68" s="17" t="s">
        <v>101</v>
      </c>
      <c r="D68" s="17" t="s">
        <v>106</v>
      </c>
      <c r="E68" s="17" t="s">
        <v>107</v>
      </c>
      <c r="F68" s="8" t="s">
        <v>18</v>
      </c>
      <c r="G68" s="22">
        <v>197.5</v>
      </c>
      <c r="H68" s="10">
        <f t="shared" si="8"/>
        <v>39.5</v>
      </c>
      <c r="I68" s="10" t="s">
        <v>33</v>
      </c>
      <c r="J68" s="10">
        <v>0</v>
      </c>
      <c r="K68" s="10">
        <f t="shared" si="9"/>
        <v>39.5</v>
      </c>
      <c r="L68" s="11">
        <f>SUMPRODUCT(--($E$3:$E$362=E68),--($K$3:$K$362&gt;K68))+1</f>
        <v>4</v>
      </c>
      <c r="M68" s="20"/>
    </row>
    <row r="69" ht="112.5" spans="1:13">
      <c r="A69" s="6">
        <v>67</v>
      </c>
      <c r="B69" s="29" t="s">
        <v>111</v>
      </c>
      <c r="C69" s="11" t="s">
        <v>112</v>
      </c>
      <c r="D69" s="11" t="s">
        <v>66</v>
      </c>
      <c r="E69" s="8" t="s">
        <v>113</v>
      </c>
      <c r="F69" s="8" t="s">
        <v>37</v>
      </c>
      <c r="G69" s="13">
        <v>194</v>
      </c>
      <c r="H69" s="10">
        <f t="shared" si="8"/>
        <v>38.8</v>
      </c>
      <c r="I69" s="10">
        <v>79.9</v>
      </c>
      <c r="J69" s="10">
        <f t="shared" ref="J69:J99" si="10">I69*0.4</f>
        <v>31.96</v>
      </c>
      <c r="K69" s="10">
        <f t="shared" si="9"/>
        <v>70.76</v>
      </c>
      <c r="L69" s="11">
        <f>SUMPRODUCT(--($E$3:$E$362=E69),--($K$3:$K$362&gt;K69))+1</f>
        <v>1</v>
      </c>
      <c r="M69" s="20"/>
    </row>
    <row r="70" ht="112.5" spans="1:13">
      <c r="A70" s="6">
        <v>68</v>
      </c>
      <c r="B70" s="12">
        <v>1152230401404</v>
      </c>
      <c r="C70" s="11" t="s">
        <v>112</v>
      </c>
      <c r="D70" s="11" t="s">
        <v>66</v>
      </c>
      <c r="E70" s="8" t="s">
        <v>113</v>
      </c>
      <c r="F70" s="8" t="s">
        <v>37</v>
      </c>
      <c r="G70" s="13">
        <v>201</v>
      </c>
      <c r="H70" s="10">
        <f t="shared" si="8"/>
        <v>40.2</v>
      </c>
      <c r="I70" s="10">
        <v>75.5</v>
      </c>
      <c r="J70" s="10">
        <f t="shared" si="10"/>
        <v>30.2</v>
      </c>
      <c r="K70" s="10">
        <f t="shared" si="9"/>
        <v>70.4</v>
      </c>
      <c r="L70" s="11">
        <f>SUMPRODUCT(--($E$3:$E$362=E70),--($K$3:$K$362&gt;K70))+1</f>
        <v>2</v>
      </c>
      <c r="M70" s="20"/>
    </row>
    <row r="71" ht="112.5" spans="1:13">
      <c r="A71" s="6">
        <v>69</v>
      </c>
      <c r="B71" s="12">
        <v>1152230404720</v>
      </c>
      <c r="C71" s="11" t="s">
        <v>112</v>
      </c>
      <c r="D71" s="11" t="s">
        <v>66</v>
      </c>
      <c r="E71" s="8" t="s">
        <v>113</v>
      </c>
      <c r="F71" s="8" t="s">
        <v>37</v>
      </c>
      <c r="G71" s="13">
        <v>195</v>
      </c>
      <c r="H71" s="10">
        <f t="shared" si="8"/>
        <v>39</v>
      </c>
      <c r="I71" s="10">
        <v>73.68</v>
      </c>
      <c r="J71" s="10">
        <f t="shared" si="10"/>
        <v>29.472</v>
      </c>
      <c r="K71" s="10">
        <f t="shared" si="9"/>
        <v>68.472</v>
      </c>
      <c r="L71" s="11">
        <f>SUMPRODUCT(--($E$3:$E$362=E71),--($K$3:$K$362&gt;K71))+1</f>
        <v>3</v>
      </c>
      <c r="M71" s="20"/>
    </row>
    <row r="72" ht="93.75" spans="1:13">
      <c r="A72" s="6">
        <v>70</v>
      </c>
      <c r="B72" s="7" t="s">
        <v>114</v>
      </c>
      <c r="C72" s="11" t="s">
        <v>115</v>
      </c>
      <c r="D72" s="7" t="s">
        <v>66</v>
      </c>
      <c r="E72" s="7" t="s">
        <v>116</v>
      </c>
      <c r="F72" s="8" t="s">
        <v>37</v>
      </c>
      <c r="G72" s="9">
        <v>176</v>
      </c>
      <c r="H72" s="10">
        <f t="shared" si="8"/>
        <v>35.2</v>
      </c>
      <c r="I72" s="10">
        <v>70.74</v>
      </c>
      <c r="J72" s="10">
        <f t="shared" si="10"/>
        <v>28.296</v>
      </c>
      <c r="K72" s="10">
        <f t="shared" si="9"/>
        <v>63.496</v>
      </c>
      <c r="L72" s="11">
        <f>SUMPRODUCT(--($E$3:$E$362=E72),--($K$3:$K$362&gt;K72))+1</f>
        <v>1</v>
      </c>
      <c r="M72" s="20"/>
    </row>
    <row r="73" ht="93.75" spans="1:13">
      <c r="A73" s="6">
        <v>71</v>
      </c>
      <c r="B73" s="7" t="s">
        <v>117</v>
      </c>
      <c r="C73" s="11" t="s">
        <v>115</v>
      </c>
      <c r="D73" s="7" t="s">
        <v>66</v>
      </c>
      <c r="E73" s="7" t="s">
        <v>116</v>
      </c>
      <c r="F73" s="8" t="s">
        <v>37</v>
      </c>
      <c r="G73" s="9">
        <v>163.5</v>
      </c>
      <c r="H73" s="10">
        <f t="shared" si="8"/>
        <v>32.7</v>
      </c>
      <c r="I73" s="10">
        <v>73.9</v>
      </c>
      <c r="J73" s="10">
        <f t="shared" si="10"/>
        <v>29.56</v>
      </c>
      <c r="K73" s="10">
        <f t="shared" si="9"/>
        <v>62.26</v>
      </c>
      <c r="L73" s="11">
        <f>SUMPRODUCT(--($E$3:$E$362=E73),--($K$3:$K$362&gt;K73))+1</f>
        <v>2</v>
      </c>
      <c r="M73" s="20"/>
    </row>
    <row r="74" ht="93.75" spans="1:13">
      <c r="A74" s="6">
        <v>72</v>
      </c>
      <c r="B74" s="7" t="s">
        <v>118</v>
      </c>
      <c r="C74" s="11" t="s">
        <v>115</v>
      </c>
      <c r="D74" s="7" t="s">
        <v>66</v>
      </c>
      <c r="E74" s="7" t="s">
        <v>116</v>
      </c>
      <c r="F74" s="8" t="s">
        <v>37</v>
      </c>
      <c r="G74" s="9">
        <v>163.5</v>
      </c>
      <c r="H74" s="10">
        <f t="shared" si="8"/>
        <v>32.7</v>
      </c>
      <c r="I74" s="10">
        <v>68.1</v>
      </c>
      <c r="J74" s="10">
        <f t="shared" si="10"/>
        <v>27.24</v>
      </c>
      <c r="K74" s="10">
        <f t="shared" si="9"/>
        <v>59.94</v>
      </c>
      <c r="L74" s="11">
        <f>SUMPRODUCT(--($E$3:$E$362=E74),--($K$3:$K$362&gt;K74))+1</f>
        <v>3</v>
      </c>
      <c r="M74" s="20"/>
    </row>
    <row r="75" ht="93.75" spans="1:13">
      <c r="A75" s="6">
        <v>73</v>
      </c>
      <c r="B75" s="7" t="s">
        <v>119</v>
      </c>
      <c r="C75" s="11" t="s">
        <v>115</v>
      </c>
      <c r="D75" s="7" t="s">
        <v>66</v>
      </c>
      <c r="E75" s="7" t="s">
        <v>120</v>
      </c>
      <c r="F75" s="8" t="s">
        <v>18</v>
      </c>
      <c r="G75" s="9">
        <v>193</v>
      </c>
      <c r="H75" s="10">
        <f t="shared" si="8"/>
        <v>38.6</v>
      </c>
      <c r="I75" s="10">
        <v>80.4</v>
      </c>
      <c r="J75" s="10">
        <f t="shared" si="10"/>
        <v>32.16</v>
      </c>
      <c r="K75" s="10">
        <f t="shared" si="9"/>
        <v>70.76</v>
      </c>
      <c r="L75" s="11">
        <f>SUMPRODUCT(--($E$3:$E$362=E75),--($K$3:$K$362&gt;K75))+1</f>
        <v>1</v>
      </c>
      <c r="M75" s="20"/>
    </row>
    <row r="76" ht="93.75" spans="1:13">
      <c r="A76" s="6">
        <v>74</v>
      </c>
      <c r="B76" s="7" t="s">
        <v>121</v>
      </c>
      <c r="C76" s="11" t="s">
        <v>115</v>
      </c>
      <c r="D76" s="7" t="s">
        <v>66</v>
      </c>
      <c r="E76" s="7" t="s">
        <v>120</v>
      </c>
      <c r="F76" s="8" t="s">
        <v>18</v>
      </c>
      <c r="G76" s="9">
        <v>185.5</v>
      </c>
      <c r="H76" s="10">
        <f t="shared" si="8"/>
        <v>37.1</v>
      </c>
      <c r="I76" s="10">
        <v>65.5</v>
      </c>
      <c r="J76" s="10">
        <f t="shared" si="10"/>
        <v>26.2</v>
      </c>
      <c r="K76" s="10">
        <f t="shared" si="9"/>
        <v>63.3</v>
      </c>
      <c r="L76" s="11">
        <f>SUMPRODUCT(--($E$3:$E$362=E76),--($K$3:$K$362&gt;K76))+1</f>
        <v>2</v>
      </c>
      <c r="M76" s="20"/>
    </row>
    <row r="77" ht="93.75" spans="1:13">
      <c r="A77" s="6">
        <v>75</v>
      </c>
      <c r="B77" s="7" t="s">
        <v>122</v>
      </c>
      <c r="C77" s="11" t="s">
        <v>115</v>
      </c>
      <c r="D77" s="7" t="s">
        <v>66</v>
      </c>
      <c r="E77" s="7" t="s">
        <v>120</v>
      </c>
      <c r="F77" s="8" t="s">
        <v>18</v>
      </c>
      <c r="G77" s="9">
        <v>158</v>
      </c>
      <c r="H77" s="10">
        <f t="shared" si="8"/>
        <v>31.6</v>
      </c>
      <c r="I77" s="10">
        <v>68.18</v>
      </c>
      <c r="J77" s="10">
        <f t="shared" si="10"/>
        <v>27.272</v>
      </c>
      <c r="K77" s="10">
        <f t="shared" si="9"/>
        <v>58.872</v>
      </c>
      <c r="L77" s="11">
        <f>SUMPRODUCT(--($E$3:$E$362=E77),--($K$3:$K$362&gt;K77))+1</f>
        <v>3</v>
      </c>
      <c r="M77" s="20"/>
    </row>
    <row r="78" ht="75" spans="1:13">
      <c r="A78" s="6">
        <v>76</v>
      </c>
      <c r="B78" s="30" t="s">
        <v>123</v>
      </c>
      <c r="C78" s="14" t="s">
        <v>124</v>
      </c>
      <c r="D78" s="11" t="s">
        <v>106</v>
      </c>
      <c r="E78" s="8" t="s">
        <v>125</v>
      </c>
      <c r="F78" s="8" t="s">
        <v>18</v>
      </c>
      <c r="G78" s="13">
        <v>206</v>
      </c>
      <c r="H78" s="10">
        <f t="shared" si="8"/>
        <v>41.2</v>
      </c>
      <c r="I78" s="10">
        <v>74.26</v>
      </c>
      <c r="J78" s="10">
        <f t="shared" si="10"/>
        <v>29.704</v>
      </c>
      <c r="K78" s="10">
        <f t="shared" si="9"/>
        <v>70.904</v>
      </c>
      <c r="L78" s="11">
        <f>SUMPRODUCT(--($E$3:$E$362=E78),--($K$3:$K$362&gt;K78))+1</f>
        <v>1</v>
      </c>
      <c r="M78" s="20"/>
    </row>
    <row r="79" ht="75" spans="1:13">
      <c r="A79" s="6">
        <v>77</v>
      </c>
      <c r="B79" s="7" t="s">
        <v>126</v>
      </c>
      <c r="C79" s="14" t="s">
        <v>124</v>
      </c>
      <c r="D79" s="11" t="s">
        <v>106</v>
      </c>
      <c r="E79" s="8" t="s">
        <v>125</v>
      </c>
      <c r="F79" s="8" t="s">
        <v>18</v>
      </c>
      <c r="G79" s="13">
        <v>188</v>
      </c>
      <c r="H79" s="10">
        <f t="shared" si="8"/>
        <v>37.6</v>
      </c>
      <c r="I79" s="10">
        <v>74.12</v>
      </c>
      <c r="J79" s="10">
        <f t="shared" si="10"/>
        <v>29.648</v>
      </c>
      <c r="K79" s="10">
        <f t="shared" si="9"/>
        <v>67.248</v>
      </c>
      <c r="L79" s="11">
        <f>SUMPRODUCT(--($E$3:$E$362=E79),--($K$3:$K$362&gt;K79))+1</f>
        <v>2</v>
      </c>
      <c r="M79" s="20"/>
    </row>
    <row r="80" ht="75" spans="1:13">
      <c r="A80" s="6">
        <v>78</v>
      </c>
      <c r="B80" s="7" t="s">
        <v>127</v>
      </c>
      <c r="C80" s="14" t="s">
        <v>124</v>
      </c>
      <c r="D80" s="11" t="s">
        <v>106</v>
      </c>
      <c r="E80" s="8" t="s">
        <v>125</v>
      </c>
      <c r="F80" s="8" t="s">
        <v>18</v>
      </c>
      <c r="G80" s="13">
        <v>187</v>
      </c>
      <c r="H80" s="10">
        <f t="shared" si="8"/>
        <v>37.4</v>
      </c>
      <c r="I80" s="10">
        <v>68.5</v>
      </c>
      <c r="J80" s="10">
        <f t="shared" si="10"/>
        <v>27.4</v>
      </c>
      <c r="K80" s="10">
        <f t="shared" si="9"/>
        <v>64.8</v>
      </c>
      <c r="L80" s="11">
        <f>SUMPRODUCT(--($E$3:$E$362=E80),--($K$3:$K$362&gt;K80))+1</f>
        <v>3</v>
      </c>
      <c r="M80" s="20"/>
    </row>
    <row r="81" ht="75" spans="1:13">
      <c r="A81" s="6">
        <v>79</v>
      </c>
      <c r="B81" s="7" t="s">
        <v>128</v>
      </c>
      <c r="C81" s="14" t="s">
        <v>124</v>
      </c>
      <c r="D81" s="11" t="s">
        <v>106</v>
      </c>
      <c r="E81" s="8" t="s">
        <v>129</v>
      </c>
      <c r="F81" s="8" t="s">
        <v>37</v>
      </c>
      <c r="G81" s="13">
        <v>209.5</v>
      </c>
      <c r="H81" s="10">
        <f t="shared" si="8"/>
        <v>41.9</v>
      </c>
      <c r="I81" s="10">
        <v>75.78</v>
      </c>
      <c r="J81" s="10">
        <f t="shared" si="10"/>
        <v>30.312</v>
      </c>
      <c r="K81" s="10">
        <f t="shared" si="9"/>
        <v>72.212</v>
      </c>
      <c r="L81" s="11">
        <f>SUMPRODUCT(--($E$3:$E$362=E81),--($K$3:$K$362&gt;K81))+1</f>
        <v>1</v>
      </c>
      <c r="M81" s="20"/>
    </row>
    <row r="82" ht="75" spans="1:13">
      <c r="A82" s="6">
        <v>80</v>
      </c>
      <c r="B82" s="7" t="s">
        <v>130</v>
      </c>
      <c r="C82" s="14" t="s">
        <v>124</v>
      </c>
      <c r="D82" s="11" t="s">
        <v>106</v>
      </c>
      <c r="E82" s="8" t="s">
        <v>129</v>
      </c>
      <c r="F82" s="8" t="s">
        <v>37</v>
      </c>
      <c r="G82" s="13">
        <v>204.5</v>
      </c>
      <c r="H82" s="10">
        <f t="shared" si="8"/>
        <v>40.9</v>
      </c>
      <c r="I82" s="10">
        <v>77.38</v>
      </c>
      <c r="J82" s="10">
        <f t="shared" si="10"/>
        <v>30.952</v>
      </c>
      <c r="K82" s="10">
        <f t="shared" si="9"/>
        <v>71.852</v>
      </c>
      <c r="L82" s="11">
        <f>SUMPRODUCT(--($E$3:$E$362=E82),--($K$3:$K$362&gt;K82))+1</f>
        <v>2</v>
      </c>
      <c r="M82" s="20"/>
    </row>
    <row r="83" ht="75" spans="1:13">
      <c r="A83" s="6">
        <v>81</v>
      </c>
      <c r="B83" s="7" t="s">
        <v>131</v>
      </c>
      <c r="C83" s="14" t="s">
        <v>124</v>
      </c>
      <c r="D83" s="11" t="s">
        <v>106</v>
      </c>
      <c r="E83" s="8" t="s">
        <v>129</v>
      </c>
      <c r="F83" s="8" t="s">
        <v>37</v>
      </c>
      <c r="G83" s="13">
        <v>199</v>
      </c>
      <c r="H83" s="10">
        <f t="shared" si="8"/>
        <v>39.8</v>
      </c>
      <c r="I83" s="10">
        <v>66.64</v>
      </c>
      <c r="J83" s="10">
        <f t="shared" si="10"/>
        <v>26.656</v>
      </c>
      <c r="K83" s="10">
        <f t="shared" si="9"/>
        <v>66.456</v>
      </c>
      <c r="L83" s="11">
        <f>SUMPRODUCT(--($E$3:$E$362=E83),--($K$3:$K$362&gt;K83))+1</f>
        <v>3</v>
      </c>
      <c r="M83" s="20"/>
    </row>
    <row r="84" ht="75" spans="1:13">
      <c r="A84" s="6">
        <v>82</v>
      </c>
      <c r="B84" s="7" t="s">
        <v>132</v>
      </c>
      <c r="C84" s="11" t="s">
        <v>124</v>
      </c>
      <c r="D84" s="11" t="s">
        <v>133</v>
      </c>
      <c r="E84" s="11" t="s">
        <v>134</v>
      </c>
      <c r="F84" s="8" t="s">
        <v>37</v>
      </c>
      <c r="G84" s="10">
        <v>208</v>
      </c>
      <c r="H84" s="10">
        <f t="shared" si="8"/>
        <v>41.6</v>
      </c>
      <c r="I84" s="10">
        <v>72.1</v>
      </c>
      <c r="J84" s="10">
        <f t="shared" si="10"/>
        <v>28.84</v>
      </c>
      <c r="K84" s="10">
        <f t="shared" si="9"/>
        <v>70.44</v>
      </c>
      <c r="L84" s="11">
        <f>SUMPRODUCT(--($E$3:$E$362=E84),--($K$3:$K$362&gt;K84))+1</f>
        <v>1</v>
      </c>
      <c r="M84" s="20"/>
    </row>
    <row r="85" ht="75" spans="1:13">
      <c r="A85" s="6">
        <v>83</v>
      </c>
      <c r="B85" s="7" t="s">
        <v>135</v>
      </c>
      <c r="C85" s="11" t="s">
        <v>124</v>
      </c>
      <c r="D85" s="11" t="s">
        <v>133</v>
      </c>
      <c r="E85" s="11" t="s">
        <v>134</v>
      </c>
      <c r="F85" s="8" t="s">
        <v>37</v>
      </c>
      <c r="G85" s="10">
        <v>180.5</v>
      </c>
      <c r="H85" s="10">
        <f t="shared" si="8"/>
        <v>36.1</v>
      </c>
      <c r="I85" s="10">
        <v>76.36</v>
      </c>
      <c r="J85" s="10">
        <f t="shared" si="10"/>
        <v>30.544</v>
      </c>
      <c r="K85" s="10">
        <f t="shared" si="9"/>
        <v>66.644</v>
      </c>
      <c r="L85" s="11">
        <f>SUMPRODUCT(--($E$3:$E$362=E85),--($K$3:$K$362&gt;K85))+1</f>
        <v>2</v>
      </c>
      <c r="M85" s="20"/>
    </row>
    <row r="86" ht="75" spans="1:13">
      <c r="A86" s="6">
        <v>84</v>
      </c>
      <c r="B86" s="7" t="s">
        <v>136</v>
      </c>
      <c r="C86" s="11" t="s">
        <v>124</v>
      </c>
      <c r="D86" s="11" t="s">
        <v>133</v>
      </c>
      <c r="E86" s="11" t="s">
        <v>134</v>
      </c>
      <c r="F86" s="8" t="s">
        <v>37</v>
      </c>
      <c r="G86" s="10">
        <v>157</v>
      </c>
      <c r="H86" s="10">
        <f t="shared" si="8"/>
        <v>31.4</v>
      </c>
      <c r="I86" s="10">
        <v>63.98</v>
      </c>
      <c r="J86" s="10">
        <f t="shared" si="10"/>
        <v>25.592</v>
      </c>
      <c r="K86" s="10">
        <f t="shared" si="9"/>
        <v>56.992</v>
      </c>
      <c r="L86" s="11">
        <f>SUMPRODUCT(--($E$3:$E$362=E86),--($K$3:$K$362&gt;K86))+1</f>
        <v>3</v>
      </c>
      <c r="M86" s="20"/>
    </row>
    <row r="87" ht="75" spans="1:13">
      <c r="A87" s="6">
        <v>85</v>
      </c>
      <c r="B87" s="7" t="s">
        <v>137</v>
      </c>
      <c r="C87" s="11" t="s">
        <v>124</v>
      </c>
      <c r="D87" s="11" t="s">
        <v>138</v>
      </c>
      <c r="E87" s="11" t="s">
        <v>139</v>
      </c>
      <c r="F87" s="8" t="s">
        <v>18</v>
      </c>
      <c r="G87" s="10">
        <v>203</v>
      </c>
      <c r="H87" s="10">
        <f t="shared" si="8"/>
        <v>40.6</v>
      </c>
      <c r="I87" s="10">
        <v>81.72</v>
      </c>
      <c r="J87" s="10">
        <f t="shared" si="10"/>
        <v>32.688</v>
      </c>
      <c r="K87" s="10">
        <f t="shared" si="9"/>
        <v>73.288</v>
      </c>
      <c r="L87" s="11">
        <f>SUMPRODUCT(--($E$3:$E$362=E87),--($K$3:$K$362&gt;K87))+1</f>
        <v>1</v>
      </c>
      <c r="M87" s="20"/>
    </row>
    <row r="88" ht="75" spans="1:13">
      <c r="A88" s="6">
        <v>86</v>
      </c>
      <c r="B88" s="7" t="s">
        <v>140</v>
      </c>
      <c r="C88" s="11" t="s">
        <v>124</v>
      </c>
      <c r="D88" s="11" t="s">
        <v>138</v>
      </c>
      <c r="E88" s="11" t="s">
        <v>139</v>
      </c>
      <c r="F88" s="8" t="s">
        <v>18</v>
      </c>
      <c r="G88" s="10">
        <v>190</v>
      </c>
      <c r="H88" s="10">
        <f t="shared" si="8"/>
        <v>38</v>
      </c>
      <c r="I88" s="10">
        <v>77.56</v>
      </c>
      <c r="J88" s="10">
        <f t="shared" si="10"/>
        <v>31.024</v>
      </c>
      <c r="K88" s="10">
        <f t="shared" si="9"/>
        <v>69.024</v>
      </c>
      <c r="L88" s="11">
        <f>SUMPRODUCT(--($E$3:$E$362=E88),--($K$3:$K$362&gt;K88))+1</f>
        <v>2</v>
      </c>
      <c r="M88" s="20"/>
    </row>
    <row r="89" ht="75" spans="1:13">
      <c r="A89" s="6">
        <v>87</v>
      </c>
      <c r="B89" s="7" t="s">
        <v>141</v>
      </c>
      <c r="C89" s="11" t="s">
        <v>124</v>
      </c>
      <c r="D89" s="11" t="s">
        <v>138</v>
      </c>
      <c r="E89" s="11" t="s">
        <v>139</v>
      </c>
      <c r="F89" s="8" t="s">
        <v>18</v>
      </c>
      <c r="G89" s="10">
        <v>194</v>
      </c>
      <c r="H89" s="10">
        <f t="shared" si="8"/>
        <v>38.8</v>
      </c>
      <c r="I89" s="10">
        <v>70.06</v>
      </c>
      <c r="J89" s="10">
        <f t="shared" si="10"/>
        <v>28.024</v>
      </c>
      <c r="K89" s="10">
        <f t="shared" si="9"/>
        <v>66.824</v>
      </c>
      <c r="L89" s="11">
        <f>SUMPRODUCT(--($E$3:$E$362=E89),--($K$3:$K$362&gt;K89))+1</f>
        <v>3</v>
      </c>
      <c r="M89" s="20"/>
    </row>
    <row r="90" ht="75" spans="1:13">
      <c r="A90" s="6">
        <v>88</v>
      </c>
      <c r="B90" s="7" t="s">
        <v>142</v>
      </c>
      <c r="C90" s="7" t="s">
        <v>143</v>
      </c>
      <c r="D90" s="7" t="s">
        <v>61</v>
      </c>
      <c r="E90" s="7" t="s">
        <v>144</v>
      </c>
      <c r="F90" s="8" t="s">
        <v>18</v>
      </c>
      <c r="G90" s="13">
        <v>199</v>
      </c>
      <c r="H90" s="10">
        <f t="shared" si="8"/>
        <v>39.8</v>
      </c>
      <c r="I90" s="10">
        <v>81.64</v>
      </c>
      <c r="J90" s="10">
        <f t="shared" si="10"/>
        <v>32.656</v>
      </c>
      <c r="K90" s="10">
        <f t="shared" si="9"/>
        <v>72.456</v>
      </c>
      <c r="L90" s="11">
        <f>SUMPRODUCT(--($E$3:$E$362=E90),--($K$3:$K$362&gt;K90))+1</f>
        <v>1</v>
      </c>
      <c r="M90" s="20"/>
    </row>
    <row r="91" ht="75" spans="1:13">
      <c r="A91" s="6">
        <v>89</v>
      </c>
      <c r="B91" s="7" t="s">
        <v>145</v>
      </c>
      <c r="C91" s="7" t="s">
        <v>143</v>
      </c>
      <c r="D91" s="7" t="s">
        <v>61</v>
      </c>
      <c r="E91" s="7" t="s">
        <v>144</v>
      </c>
      <c r="F91" s="8" t="s">
        <v>18</v>
      </c>
      <c r="G91" s="13">
        <v>188.5</v>
      </c>
      <c r="H91" s="10">
        <f t="shared" si="8"/>
        <v>37.7</v>
      </c>
      <c r="I91" s="10">
        <v>73.48</v>
      </c>
      <c r="J91" s="10">
        <f t="shared" si="10"/>
        <v>29.392</v>
      </c>
      <c r="K91" s="10">
        <f t="shared" si="9"/>
        <v>67.092</v>
      </c>
      <c r="L91" s="11">
        <f>SUMPRODUCT(--($E$3:$E$362=E91),--($K$3:$K$362&gt;K91))+1</f>
        <v>2</v>
      </c>
      <c r="M91" s="20"/>
    </row>
    <row r="92" ht="75" spans="1:13">
      <c r="A92" s="6">
        <v>90</v>
      </c>
      <c r="B92" s="7" t="s">
        <v>146</v>
      </c>
      <c r="C92" s="7" t="s">
        <v>143</v>
      </c>
      <c r="D92" s="7" t="s">
        <v>61</v>
      </c>
      <c r="E92" s="7" t="s">
        <v>144</v>
      </c>
      <c r="F92" s="8" t="s">
        <v>18</v>
      </c>
      <c r="G92" s="13">
        <v>184.5</v>
      </c>
      <c r="H92" s="10">
        <f t="shared" si="8"/>
        <v>36.9</v>
      </c>
      <c r="I92" s="10">
        <v>71.04</v>
      </c>
      <c r="J92" s="10">
        <f t="shared" si="10"/>
        <v>28.416</v>
      </c>
      <c r="K92" s="10">
        <f t="shared" si="9"/>
        <v>65.316</v>
      </c>
      <c r="L92" s="11">
        <f>SUMPRODUCT(--($E$3:$E$362=E92),--($K$3:$K$362&gt;K92))+1</f>
        <v>3</v>
      </c>
      <c r="M92" s="20"/>
    </row>
    <row r="93" ht="75" spans="1:13">
      <c r="A93" s="6">
        <v>91</v>
      </c>
      <c r="B93" s="7" t="s">
        <v>147</v>
      </c>
      <c r="C93" s="7" t="s">
        <v>143</v>
      </c>
      <c r="D93" s="7" t="s">
        <v>106</v>
      </c>
      <c r="E93" s="7" t="s">
        <v>148</v>
      </c>
      <c r="F93" s="8" t="s">
        <v>18</v>
      </c>
      <c r="G93" s="13">
        <v>206</v>
      </c>
      <c r="H93" s="10">
        <f t="shared" si="8"/>
        <v>41.2</v>
      </c>
      <c r="I93" s="10">
        <v>82.96</v>
      </c>
      <c r="J93" s="10">
        <f t="shared" si="10"/>
        <v>33.184</v>
      </c>
      <c r="K93" s="10">
        <f t="shared" si="9"/>
        <v>74.384</v>
      </c>
      <c r="L93" s="11">
        <f>SUMPRODUCT(--($E$3:$E$362=E93),--($K$3:$K$362&gt;K93))+1</f>
        <v>1</v>
      </c>
      <c r="M93" s="20"/>
    </row>
    <row r="94" ht="75" spans="1:13">
      <c r="A94" s="6">
        <v>92</v>
      </c>
      <c r="B94" s="7" t="s">
        <v>149</v>
      </c>
      <c r="C94" s="7" t="s">
        <v>143</v>
      </c>
      <c r="D94" s="7" t="s">
        <v>106</v>
      </c>
      <c r="E94" s="7" t="s">
        <v>148</v>
      </c>
      <c r="F94" s="8" t="s">
        <v>18</v>
      </c>
      <c r="G94" s="13">
        <v>206</v>
      </c>
      <c r="H94" s="10">
        <f t="shared" si="8"/>
        <v>41.2</v>
      </c>
      <c r="I94" s="10">
        <v>79.18</v>
      </c>
      <c r="J94" s="10">
        <f t="shared" si="10"/>
        <v>31.672</v>
      </c>
      <c r="K94" s="10">
        <f t="shared" si="9"/>
        <v>72.872</v>
      </c>
      <c r="L94" s="11">
        <f>SUMPRODUCT(--($E$3:$E$362=E94),--($K$3:$K$362&gt;K94))+1</f>
        <v>2</v>
      </c>
      <c r="M94" s="20"/>
    </row>
    <row r="95" ht="75" spans="1:13">
      <c r="A95" s="6">
        <v>93</v>
      </c>
      <c r="B95" s="7" t="s">
        <v>150</v>
      </c>
      <c r="C95" s="7" t="s">
        <v>143</v>
      </c>
      <c r="D95" s="7" t="s">
        <v>106</v>
      </c>
      <c r="E95" s="7" t="s">
        <v>148</v>
      </c>
      <c r="F95" s="8" t="s">
        <v>18</v>
      </c>
      <c r="G95" s="13">
        <v>209.5</v>
      </c>
      <c r="H95" s="10">
        <f t="shared" si="8"/>
        <v>41.9</v>
      </c>
      <c r="I95" s="10">
        <v>75.96</v>
      </c>
      <c r="J95" s="10">
        <f t="shared" si="10"/>
        <v>30.384</v>
      </c>
      <c r="K95" s="10">
        <f t="shared" si="9"/>
        <v>72.284</v>
      </c>
      <c r="L95" s="11">
        <f>SUMPRODUCT(--($E$3:$E$362=E95),--($K$3:$K$362&gt;K95))+1</f>
        <v>3</v>
      </c>
      <c r="M95" s="20"/>
    </row>
    <row r="96" ht="75" spans="1:13">
      <c r="A96" s="6">
        <v>94</v>
      </c>
      <c r="B96" s="7" t="s">
        <v>151</v>
      </c>
      <c r="C96" s="7" t="s">
        <v>143</v>
      </c>
      <c r="D96" s="7" t="s">
        <v>133</v>
      </c>
      <c r="E96" s="7" t="s">
        <v>152</v>
      </c>
      <c r="F96" s="8" t="s">
        <v>37</v>
      </c>
      <c r="G96" s="10">
        <v>207.5</v>
      </c>
      <c r="H96" s="10">
        <f t="shared" si="8"/>
        <v>41.5</v>
      </c>
      <c r="I96" s="10">
        <v>81.94</v>
      </c>
      <c r="J96" s="10">
        <f t="shared" si="10"/>
        <v>32.776</v>
      </c>
      <c r="K96" s="10">
        <f t="shared" si="9"/>
        <v>74.276</v>
      </c>
      <c r="L96" s="11">
        <f>SUMPRODUCT(--($E$3:$E$362=E96),--($K$3:$K$362&gt;K96))+1</f>
        <v>1</v>
      </c>
      <c r="M96" s="20"/>
    </row>
    <row r="97" ht="75" spans="1:13">
      <c r="A97" s="6">
        <v>95</v>
      </c>
      <c r="B97" s="7" t="s">
        <v>153</v>
      </c>
      <c r="C97" s="7" t="s">
        <v>143</v>
      </c>
      <c r="D97" s="7" t="s">
        <v>133</v>
      </c>
      <c r="E97" s="7" t="s">
        <v>152</v>
      </c>
      <c r="F97" s="8" t="s">
        <v>37</v>
      </c>
      <c r="G97" s="10">
        <v>201</v>
      </c>
      <c r="H97" s="10">
        <f t="shared" si="8"/>
        <v>40.2</v>
      </c>
      <c r="I97" s="10">
        <v>73.36</v>
      </c>
      <c r="J97" s="10">
        <f t="shared" si="10"/>
        <v>29.344</v>
      </c>
      <c r="K97" s="10">
        <f t="shared" si="9"/>
        <v>69.544</v>
      </c>
      <c r="L97" s="11">
        <f>SUMPRODUCT(--($E$3:$E$362=E97),--($K$3:$K$362&gt;K97))+1</f>
        <v>2</v>
      </c>
      <c r="M97" s="20"/>
    </row>
    <row r="98" ht="75" spans="1:13">
      <c r="A98" s="6">
        <v>96</v>
      </c>
      <c r="B98" s="7" t="s">
        <v>154</v>
      </c>
      <c r="C98" s="7" t="s">
        <v>143</v>
      </c>
      <c r="D98" s="7" t="s">
        <v>138</v>
      </c>
      <c r="E98" s="7" t="s">
        <v>155</v>
      </c>
      <c r="F98" s="8" t="s">
        <v>37</v>
      </c>
      <c r="G98" s="10">
        <v>193.5</v>
      </c>
      <c r="H98" s="10">
        <f t="shared" si="8"/>
        <v>38.7</v>
      </c>
      <c r="I98" s="10">
        <v>81.4</v>
      </c>
      <c r="J98" s="10">
        <f t="shared" si="10"/>
        <v>32.56</v>
      </c>
      <c r="K98" s="10">
        <f t="shared" si="9"/>
        <v>71.26</v>
      </c>
      <c r="L98" s="11">
        <f>SUMPRODUCT(--($E$3:$E$362=E98),--($K$3:$K$362&gt;K98))+1</f>
        <v>1</v>
      </c>
      <c r="M98" s="20"/>
    </row>
    <row r="99" ht="75" spans="1:13">
      <c r="A99" s="6">
        <v>97</v>
      </c>
      <c r="B99" s="7" t="s">
        <v>156</v>
      </c>
      <c r="C99" s="7" t="s">
        <v>143</v>
      </c>
      <c r="D99" s="7" t="s">
        <v>138</v>
      </c>
      <c r="E99" s="7" t="s">
        <v>155</v>
      </c>
      <c r="F99" s="8" t="s">
        <v>37</v>
      </c>
      <c r="G99" s="10">
        <v>185.5</v>
      </c>
      <c r="H99" s="10">
        <f t="shared" si="8"/>
        <v>37.1</v>
      </c>
      <c r="I99" s="10">
        <v>71.6</v>
      </c>
      <c r="J99" s="10">
        <f t="shared" si="10"/>
        <v>28.64</v>
      </c>
      <c r="K99" s="10">
        <f t="shared" si="9"/>
        <v>65.74</v>
      </c>
      <c r="L99" s="11">
        <f>SUMPRODUCT(--($E$3:$E$362=E99),--($K$3:$K$362&gt;K99))+1</f>
        <v>2</v>
      </c>
      <c r="M99" s="20"/>
    </row>
    <row r="100" ht="75" spans="1:13">
      <c r="A100" s="6">
        <v>98</v>
      </c>
      <c r="B100" s="7" t="s">
        <v>157</v>
      </c>
      <c r="C100" s="7" t="s">
        <v>143</v>
      </c>
      <c r="D100" s="7" t="s">
        <v>138</v>
      </c>
      <c r="E100" s="7" t="s">
        <v>155</v>
      </c>
      <c r="F100" s="8" t="s">
        <v>37</v>
      </c>
      <c r="G100" s="10">
        <v>173</v>
      </c>
      <c r="H100" s="10">
        <f t="shared" si="8"/>
        <v>34.6</v>
      </c>
      <c r="I100" s="10" t="s">
        <v>33</v>
      </c>
      <c r="J100" s="10">
        <v>0</v>
      </c>
      <c r="K100" s="10">
        <f t="shared" si="9"/>
        <v>34.6</v>
      </c>
      <c r="L100" s="11">
        <f>SUMPRODUCT(--($E$3:$E$362=E100),--($K$3:$K$362&gt;K100))+1</f>
        <v>3</v>
      </c>
      <c r="M100" s="20"/>
    </row>
    <row r="101" ht="75" spans="1:13">
      <c r="A101" s="6">
        <v>99</v>
      </c>
      <c r="B101" s="7" t="s">
        <v>158</v>
      </c>
      <c r="C101" s="7" t="s">
        <v>143</v>
      </c>
      <c r="D101" s="7" t="s">
        <v>138</v>
      </c>
      <c r="E101" s="7" t="s">
        <v>159</v>
      </c>
      <c r="F101" s="8" t="s">
        <v>18</v>
      </c>
      <c r="G101" s="10">
        <v>194.5</v>
      </c>
      <c r="H101" s="10">
        <f t="shared" si="8"/>
        <v>38.9</v>
      </c>
      <c r="I101" s="10">
        <v>81.74</v>
      </c>
      <c r="J101" s="10">
        <f t="shared" ref="J101:J114" si="11">I101*0.4</f>
        <v>32.696</v>
      </c>
      <c r="K101" s="10">
        <f t="shared" si="9"/>
        <v>71.596</v>
      </c>
      <c r="L101" s="11">
        <f>SUMPRODUCT(--($E$3:$E$362=E101),--($K$3:$K$362&gt;K101))+1</f>
        <v>1</v>
      </c>
      <c r="M101" s="20"/>
    </row>
    <row r="102" ht="75" spans="1:13">
      <c r="A102" s="6">
        <v>100</v>
      </c>
      <c r="B102" s="7" t="s">
        <v>160</v>
      </c>
      <c r="C102" s="7" t="s">
        <v>143</v>
      </c>
      <c r="D102" s="7" t="s">
        <v>138</v>
      </c>
      <c r="E102" s="7" t="s">
        <v>159</v>
      </c>
      <c r="F102" s="8" t="s">
        <v>18</v>
      </c>
      <c r="G102" s="10">
        <v>195.5</v>
      </c>
      <c r="H102" s="10">
        <f t="shared" si="8"/>
        <v>39.1</v>
      </c>
      <c r="I102" s="10">
        <v>80.36</v>
      </c>
      <c r="J102" s="10">
        <f t="shared" si="11"/>
        <v>32.144</v>
      </c>
      <c r="K102" s="10">
        <f t="shared" si="9"/>
        <v>71.244</v>
      </c>
      <c r="L102" s="11">
        <f>SUMPRODUCT(--($E$3:$E$362=E102),--($K$3:$K$362&gt;K102))+1</f>
        <v>2</v>
      </c>
      <c r="M102" s="20"/>
    </row>
    <row r="103" ht="75" spans="1:13">
      <c r="A103" s="6">
        <v>101</v>
      </c>
      <c r="B103" s="7" t="s">
        <v>161</v>
      </c>
      <c r="C103" s="7" t="s">
        <v>143</v>
      </c>
      <c r="D103" s="7" t="s">
        <v>138</v>
      </c>
      <c r="E103" s="7" t="s">
        <v>159</v>
      </c>
      <c r="F103" s="8" t="s">
        <v>18</v>
      </c>
      <c r="G103" s="10">
        <v>203</v>
      </c>
      <c r="H103" s="10">
        <f t="shared" si="8"/>
        <v>40.6</v>
      </c>
      <c r="I103" s="10">
        <v>74.22</v>
      </c>
      <c r="J103" s="10">
        <f t="shared" si="11"/>
        <v>29.688</v>
      </c>
      <c r="K103" s="10">
        <f t="shared" si="9"/>
        <v>70.288</v>
      </c>
      <c r="L103" s="11">
        <f>SUMPRODUCT(--($E$3:$E$362=E103),--($K$3:$K$362&gt;K103))+1</f>
        <v>3</v>
      </c>
      <c r="M103" s="20"/>
    </row>
    <row r="104" ht="75" spans="1:13">
      <c r="A104" s="6">
        <v>102</v>
      </c>
      <c r="B104" s="12" t="s">
        <v>162</v>
      </c>
      <c r="C104" s="14" t="s">
        <v>163</v>
      </c>
      <c r="D104" s="11" t="s">
        <v>61</v>
      </c>
      <c r="E104" s="8" t="s">
        <v>164</v>
      </c>
      <c r="F104" s="8" t="s">
        <v>37</v>
      </c>
      <c r="G104" s="13">
        <v>187</v>
      </c>
      <c r="H104" s="10">
        <f t="shared" si="8"/>
        <v>37.4</v>
      </c>
      <c r="I104" s="10">
        <v>82.78</v>
      </c>
      <c r="J104" s="10">
        <f t="shared" si="11"/>
        <v>33.112</v>
      </c>
      <c r="K104" s="10">
        <f t="shared" si="9"/>
        <v>70.512</v>
      </c>
      <c r="L104" s="11">
        <f>SUMPRODUCT(--($E$3:$E$362=E104),--($K$3:$K$362&gt;K104))+1</f>
        <v>1</v>
      </c>
      <c r="M104" s="20"/>
    </row>
    <row r="105" ht="75" spans="1:13">
      <c r="A105" s="6">
        <v>103</v>
      </c>
      <c r="B105" s="12" t="s">
        <v>165</v>
      </c>
      <c r="C105" s="14" t="s">
        <v>163</v>
      </c>
      <c r="D105" s="11" t="s">
        <v>61</v>
      </c>
      <c r="E105" s="8" t="s">
        <v>164</v>
      </c>
      <c r="F105" s="8" t="s">
        <v>37</v>
      </c>
      <c r="G105" s="13">
        <v>184</v>
      </c>
      <c r="H105" s="10">
        <f t="shared" si="8"/>
        <v>36.8</v>
      </c>
      <c r="I105" s="10">
        <v>79.2</v>
      </c>
      <c r="J105" s="10">
        <f t="shared" si="11"/>
        <v>31.68</v>
      </c>
      <c r="K105" s="10">
        <f t="shared" si="9"/>
        <v>68.48</v>
      </c>
      <c r="L105" s="11">
        <f>SUMPRODUCT(--($E$3:$E$362=E105),--($K$3:$K$362&gt;K105))+1</f>
        <v>2</v>
      </c>
      <c r="M105" s="20"/>
    </row>
    <row r="106" ht="75" spans="1:13">
      <c r="A106" s="6">
        <v>104</v>
      </c>
      <c r="B106" s="12" t="s">
        <v>166</v>
      </c>
      <c r="C106" s="14" t="s">
        <v>163</v>
      </c>
      <c r="D106" s="11" t="s">
        <v>61</v>
      </c>
      <c r="E106" s="8" t="s">
        <v>164</v>
      </c>
      <c r="F106" s="8" t="s">
        <v>37</v>
      </c>
      <c r="G106" s="13">
        <v>171.5</v>
      </c>
      <c r="H106" s="10">
        <f t="shared" si="8"/>
        <v>34.3</v>
      </c>
      <c r="I106" s="10">
        <v>71.72</v>
      </c>
      <c r="J106" s="10">
        <f t="shared" si="11"/>
        <v>28.688</v>
      </c>
      <c r="K106" s="10">
        <f t="shared" si="9"/>
        <v>62.988</v>
      </c>
      <c r="L106" s="11">
        <f>SUMPRODUCT(--($E$3:$E$362=E106),--($K$3:$K$362&gt;K106))+1</f>
        <v>3</v>
      </c>
      <c r="M106" s="20"/>
    </row>
    <row r="107" ht="75" spans="1:13">
      <c r="A107" s="6">
        <v>105</v>
      </c>
      <c r="B107" s="12" t="s">
        <v>167</v>
      </c>
      <c r="C107" s="14" t="s">
        <v>163</v>
      </c>
      <c r="D107" s="11" t="s">
        <v>133</v>
      </c>
      <c r="E107" s="8" t="s">
        <v>168</v>
      </c>
      <c r="F107" s="8" t="s">
        <v>37</v>
      </c>
      <c r="G107" s="13">
        <v>213</v>
      </c>
      <c r="H107" s="10">
        <f t="shared" si="8"/>
        <v>42.6</v>
      </c>
      <c r="I107" s="10">
        <v>75.82</v>
      </c>
      <c r="J107" s="10">
        <f t="shared" si="11"/>
        <v>30.328</v>
      </c>
      <c r="K107" s="10">
        <f t="shared" si="9"/>
        <v>72.928</v>
      </c>
      <c r="L107" s="11">
        <f>SUMPRODUCT(--($E$3:$E$362=E107),--($K$3:$K$362&gt;K107))+1</f>
        <v>1</v>
      </c>
      <c r="M107" s="20"/>
    </row>
    <row r="108" ht="75" spans="1:13">
      <c r="A108" s="6">
        <v>106</v>
      </c>
      <c r="B108" s="12" t="s">
        <v>169</v>
      </c>
      <c r="C108" s="14" t="s">
        <v>163</v>
      </c>
      <c r="D108" s="11" t="s">
        <v>133</v>
      </c>
      <c r="E108" s="8" t="s">
        <v>168</v>
      </c>
      <c r="F108" s="8" t="s">
        <v>37</v>
      </c>
      <c r="G108" s="13">
        <v>196</v>
      </c>
      <c r="H108" s="10">
        <f t="shared" si="8"/>
        <v>39.2</v>
      </c>
      <c r="I108" s="10">
        <v>78.7</v>
      </c>
      <c r="J108" s="10">
        <f t="shared" si="11"/>
        <v>31.48</v>
      </c>
      <c r="K108" s="10">
        <f t="shared" si="9"/>
        <v>70.68</v>
      </c>
      <c r="L108" s="11">
        <f>SUMPRODUCT(--($E$3:$E$362=E108),--($K$3:$K$362&gt;K108))+1</f>
        <v>2</v>
      </c>
      <c r="M108" s="20"/>
    </row>
    <row r="109" ht="75" spans="1:13">
      <c r="A109" s="6">
        <v>107</v>
      </c>
      <c r="B109" s="12" t="s">
        <v>170</v>
      </c>
      <c r="C109" s="14" t="s">
        <v>163</v>
      </c>
      <c r="D109" s="11" t="s">
        <v>133</v>
      </c>
      <c r="E109" s="8" t="s">
        <v>168</v>
      </c>
      <c r="F109" s="8" t="s">
        <v>37</v>
      </c>
      <c r="G109" s="13">
        <v>189.5</v>
      </c>
      <c r="H109" s="10">
        <f t="shared" si="8"/>
        <v>37.9</v>
      </c>
      <c r="I109" s="10">
        <v>72.26</v>
      </c>
      <c r="J109" s="10">
        <f t="shared" si="11"/>
        <v>28.904</v>
      </c>
      <c r="K109" s="10">
        <f t="shared" si="9"/>
        <v>66.804</v>
      </c>
      <c r="L109" s="11">
        <f>SUMPRODUCT(--($E$3:$E$362=E109),--($K$3:$K$362&gt;K109))+1</f>
        <v>3</v>
      </c>
      <c r="M109" s="20"/>
    </row>
    <row r="110" ht="75" spans="1:13">
      <c r="A110" s="6">
        <v>108</v>
      </c>
      <c r="B110" s="7" t="s">
        <v>171</v>
      </c>
      <c r="C110" s="7" t="s">
        <v>172</v>
      </c>
      <c r="D110" s="7" t="s">
        <v>61</v>
      </c>
      <c r="E110" s="7" t="s">
        <v>173</v>
      </c>
      <c r="F110" s="8" t="s">
        <v>18</v>
      </c>
      <c r="G110" s="9">
        <v>162.5</v>
      </c>
      <c r="H110" s="10">
        <f t="shared" si="8"/>
        <v>32.5</v>
      </c>
      <c r="I110" s="10">
        <v>80.64</v>
      </c>
      <c r="J110" s="10">
        <f t="shared" si="11"/>
        <v>32.256</v>
      </c>
      <c r="K110" s="10">
        <f t="shared" si="9"/>
        <v>64.756</v>
      </c>
      <c r="L110" s="11">
        <f>SUMPRODUCT(--($E$3:$E$362=E110),--($K$3:$K$362&gt;K110))+1</f>
        <v>1</v>
      </c>
      <c r="M110" s="20"/>
    </row>
    <row r="111" ht="75" spans="1:13">
      <c r="A111" s="6">
        <v>109</v>
      </c>
      <c r="B111" s="7" t="s">
        <v>174</v>
      </c>
      <c r="C111" s="7" t="s">
        <v>172</v>
      </c>
      <c r="D111" s="7" t="s">
        <v>61</v>
      </c>
      <c r="E111" s="7" t="s">
        <v>173</v>
      </c>
      <c r="F111" s="8" t="s">
        <v>18</v>
      </c>
      <c r="G111" s="9">
        <v>163.5</v>
      </c>
      <c r="H111" s="10">
        <f t="shared" si="8"/>
        <v>32.7</v>
      </c>
      <c r="I111" s="10">
        <v>76.5</v>
      </c>
      <c r="J111" s="10">
        <f t="shared" si="11"/>
        <v>30.6</v>
      </c>
      <c r="K111" s="10">
        <f t="shared" si="9"/>
        <v>63.3</v>
      </c>
      <c r="L111" s="11">
        <f>SUMPRODUCT(--($E$3:$E$362=E111),--($K$3:$K$362&gt;K111))+1</f>
        <v>2</v>
      </c>
      <c r="M111" s="20"/>
    </row>
    <row r="112" ht="75" spans="1:13">
      <c r="A112" s="6">
        <v>110</v>
      </c>
      <c r="B112" s="7" t="s">
        <v>175</v>
      </c>
      <c r="C112" s="7" t="s">
        <v>172</v>
      </c>
      <c r="D112" s="7" t="s">
        <v>61</v>
      </c>
      <c r="E112" s="7" t="s">
        <v>173</v>
      </c>
      <c r="F112" s="8" t="s">
        <v>18</v>
      </c>
      <c r="G112" s="9">
        <v>156</v>
      </c>
      <c r="H112" s="10">
        <f t="shared" si="8"/>
        <v>31.2</v>
      </c>
      <c r="I112" s="10">
        <v>79.22</v>
      </c>
      <c r="J112" s="10">
        <f t="shared" si="11"/>
        <v>31.688</v>
      </c>
      <c r="K112" s="10">
        <f t="shared" si="9"/>
        <v>62.888</v>
      </c>
      <c r="L112" s="11">
        <f>SUMPRODUCT(--($E$3:$E$362=E112),--($K$3:$K$362&gt;K112))+1</f>
        <v>3</v>
      </c>
      <c r="M112" s="20"/>
    </row>
    <row r="113" ht="75" spans="1:13">
      <c r="A113" s="6">
        <v>111</v>
      </c>
      <c r="B113" s="7" t="s">
        <v>176</v>
      </c>
      <c r="C113" s="7" t="s">
        <v>172</v>
      </c>
      <c r="D113" s="7" t="s">
        <v>133</v>
      </c>
      <c r="E113" s="7" t="s">
        <v>177</v>
      </c>
      <c r="F113" s="8" t="s">
        <v>18</v>
      </c>
      <c r="G113" s="9">
        <v>199.5</v>
      </c>
      <c r="H113" s="10">
        <f t="shared" si="8"/>
        <v>39.9</v>
      </c>
      <c r="I113" s="10">
        <v>78.24</v>
      </c>
      <c r="J113" s="10">
        <f t="shared" si="11"/>
        <v>31.296</v>
      </c>
      <c r="K113" s="10">
        <f t="shared" si="9"/>
        <v>71.196</v>
      </c>
      <c r="L113" s="11">
        <f>SUMPRODUCT(--($E$3:$E$362=E113),--($K$3:$K$362&gt;K113))+1</f>
        <v>1</v>
      </c>
      <c r="M113" s="20"/>
    </row>
    <row r="114" ht="75" spans="1:13">
      <c r="A114" s="6">
        <v>112</v>
      </c>
      <c r="B114" s="7" t="s">
        <v>178</v>
      </c>
      <c r="C114" s="7" t="s">
        <v>172</v>
      </c>
      <c r="D114" s="7" t="s">
        <v>133</v>
      </c>
      <c r="E114" s="7" t="s">
        <v>177</v>
      </c>
      <c r="F114" s="8" t="s">
        <v>18</v>
      </c>
      <c r="G114" s="9">
        <v>179.5</v>
      </c>
      <c r="H114" s="10">
        <f t="shared" si="8"/>
        <v>35.9</v>
      </c>
      <c r="I114" s="10">
        <v>76.8</v>
      </c>
      <c r="J114" s="10">
        <f t="shared" si="11"/>
        <v>30.72</v>
      </c>
      <c r="K114" s="10">
        <f t="shared" si="9"/>
        <v>66.62</v>
      </c>
      <c r="L114" s="11">
        <f>SUMPRODUCT(--($E$3:$E$362=E114),--($K$3:$K$362&gt;K114))+1</f>
        <v>2</v>
      </c>
      <c r="M114" s="20"/>
    </row>
    <row r="115" ht="75" spans="1:13">
      <c r="A115" s="6">
        <v>113</v>
      </c>
      <c r="B115" s="7" t="s">
        <v>179</v>
      </c>
      <c r="C115" s="7" t="s">
        <v>172</v>
      </c>
      <c r="D115" s="7" t="s">
        <v>133</v>
      </c>
      <c r="E115" s="7" t="s">
        <v>177</v>
      </c>
      <c r="F115" s="8" t="s">
        <v>18</v>
      </c>
      <c r="G115" s="9">
        <v>204</v>
      </c>
      <c r="H115" s="10">
        <f t="shared" si="8"/>
        <v>40.8</v>
      </c>
      <c r="I115" s="10" t="s">
        <v>33</v>
      </c>
      <c r="J115" s="10">
        <v>0</v>
      </c>
      <c r="K115" s="10">
        <f t="shared" si="9"/>
        <v>40.8</v>
      </c>
      <c r="L115" s="11">
        <f>SUMPRODUCT(--($E$3:$E$362=E115),--($K$3:$K$362&gt;K115))+1</f>
        <v>3</v>
      </c>
      <c r="M115" s="20"/>
    </row>
    <row r="116" ht="75" spans="1:13">
      <c r="A116" s="6">
        <v>114</v>
      </c>
      <c r="B116" s="7" t="s">
        <v>180</v>
      </c>
      <c r="C116" s="7" t="s">
        <v>172</v>
      </c>
      <c r="D116" s="7" t="s">
        <v>133</v>
      </c>
      <c r="E116" s="7" t="s">
        <v>181</v>
      </c>
      <c r="F116" s="8" t="s">
        <v>18</v>
      </c>
      <c r="G116" s="9">
        <v>209.5</v>
      </c>
      <c r="H116" s="10">
        <f t="shared" si="8"/>
        <v>41.9</v>
      </c>
      <c r="I116" s="10">
        <v>76.88</v>
      </c>
      <c r="J116" s="10">
        <f t="shared" ref="J116:J139" si="12">I116*0.4</f>
        <v>30.752</v>
      </c>
      <c r="K116" s="10">
        <f t="shared" si="9"/>
        <v>72.652</v>
      </c>
      <c r="L116" s="11">
        <f>SUMPRODUCT(--($E$3:$E$362=E116),--($K$3:$K$362&gt;K116))+1</f>
        <v>1</v>
      </c>
      <c r="M116" s="20"/>
    </row>
    <row r="117" ht="75" spans="1:13">
      <c r="A117" s="6">
        <v>115</v>
      </c>
      <c r="B117" s="7" t="s">
        <v>182</v>
      </c>
      <c r="C117" s="7" t="s">
        <v>172</v>
      </c>
      <c r="D117" s="7" t="s">
        <v>133</v>
      </c>
      <c r="E117" s="7" t="s">
        <v>181</v>
      </c>
      <c r="F117" s="8" t="s">
        <v>18</v>
      </c>
      <c r="G117" s="9">
        <v>188</v>
      </c>
      <c r="H117" s="10">
        <f t="shared" si="8"/>
        <v>37.6</v>
      </c>
      <c r="I117" s="10">
        <v>69.86</v>
      </c>
      <c r="J117" s="10">
        <f t="shared" si="12"/>
        <v>27.944</v>
      </c>
      <c r="K117" s="10">
        <f t="shared" si="9"/>
        <v>65.544</v>
      </c>
      <c r="L117" s="11">
        <f>SUMPRODUCT(--($E$3:$E$362=E117),--($K$3:$K$362&gt;K117))+1</f>
        <v>2</v>
      </c>
      <c r="M117" s="20"/>
    </row>
    <row r="118" ht="75" spans="1:13">
      <c r="A118" s="6">
        <v>116</v>
      </c>
      <c r="B118" s="7" t="s">
        <v>183</v>
      </c>
      <c r="C118" s="7" t="s">
        <v>172</v>
      </c>
      <c r="D118" s="7" t="s">
        <v>133</v>
      </c>
      <c r="E118" s="7" t="s">
        <v>181</v>
      </c>
      <c r="F118" s="8" t="s">
        <v>18</v>
      </c>
      <c r="G118" s="9">
        <v>190.5</v>
      </c>
      <c r="H118" s="10">
        <f t="shared" si="8"/>
        <v>38.1</v>
      </c>
      <c r="I118" s="10" t="s">
        <v>33</v>
      </c>
      <c r="J118" s="10">
        <v>0</v>
      </c>
      <c r="K118" s="10">
        <f t="shared" si="9"/>
        <v>38.1</v>
      </c>
      <c r="L118" s="11">
        <f>SUMPRODUCT(--($E$3:$E$362=E118),--($K$3:$K$362&gt;K118))+1</f>
        <v>3</v>
      </c>
      <c r="M118" s="20"/>
    </row>
    <row r="119" ht="75" spans="1:13">
      <c r="A119" s="6">
        <v>117</v>
      </c>
      <c r="B119" s="7" t="s">
        <v>184</v>
      </c>
      <c r="C119" s="7" t="s">
        <v>172</v>
      </c>
      <c r="D119" s="7" t="s">
        <v>138</v>
      </c>
      <c r="E119" s="7" t="s">
        <v>185</v>
      </c>
      <c r="F119" s="8" t="s">
        <v>18</v>
      </c>
      <c r="G119" s="9">
        <v>212</v>
      </c>
      <c r="H119" s="10">
        <f t="shared" si="8"/>
        <v>42.4</v>
      </c>
      <c r="I119" s="10">
        <v>77.98</v>
      </c>
      <c r="J119" s="10">
        <f t="shared" si="12"/>
        <v>31.192</v>
      </c>
      <c r="K119" s="10">
        <f t="shared" si="9"/>
        <v>73.592</v>
      </c>
      <c r="L119" s="11">
        <f>SUMPRODUCT(--($E$3:$E$362=E119),--($K$3:$K$362&gt;K119))+1</f>
        <v>1</v>
      </c>
      <c r="M119" s="20"/>
    </row>
    <row r="120" ht="75" spans="1:13">
      <c r="A120" s="6">
        <v>118</v>
      </c>
      <c r="B120" s="7" t="s">
        <v>186</v>
      </c>
      <c r="C120" s="7" t="s">
        <v>172</v>
      </c>
      <c r="D120" s="7" t="s">
        <v>138</v>
      </c>
      <c r="E120" s="7" t="s">
        <v>185</v>
      </c>
      <c r="F120" s="8" t="s">
        <v>18</v>
      </c>
      <c r="G120" s="9">
        <v>199.5</v>
      </c>
      <c r="H120" s="10">
        <f t="shared" si="8"/>
        <v>39.9</v>
      </c>
      <c r="I120" s="10">
        <v>71.74</v>
      </c>
      <c r="J120" s="10">
        <f t="shared" si="12"/>
        <v>28.696</v>
      </c>
      <c r="K120" s="10">
        <f t="shared" si="9"/>
        <v>68.596</v>
      </c>
      <c r="L120" s="11">
        <f>SUMPRODUCT(--($E$3:$E$362=E120),--($K$3:$K$362&gt;K120))+1</f>
        <v>2</v>
      </c>
      <c r="M120" s="20"/>
    </row>
    <row r="121" ht="75" spans="1:13">
      <c r="A121" s="6">
        <v>119</v>
      </c>
      <c r="B121" s="7" t="s">
        <v>187</v>
      </c>
      <c r="C121" s="7" t="s">
        <v>172</v>
      </c>
      <c r="D121" s="7" t="s">
        <v>138</v>
      </c>
      <c r="E121" s="7" t="s">
        <v>185</v>
      </c>
      <c r="F121" s="8" t="s">
        <v>18</v>
      </c>
      <c r="G121" s="9">
        <v>191</v>
      </c>
      <c r="H121" s="10">
        <f t="shared" si="8"/>
        <v>38.2</v>
      </c>
      <c r="I121" s="10">
        <v>73.38</v>
      </c>
      <c r="J121" s="10">
        <f t="shared" si="12"/>
        <v>29.352</v>
      </c>
      <c r="K121" s="10">
        <f t="shared" si="9"/>
        <v>67.552</v>
      </c>
      <c r="L121" s="11">
        <f>SUMPRODUCT(--($E$3:$E$362=E121),--($K$3:$K$362&gt;K121))+1</f>
        <v>3</v>
      </c>
      <c r="M121" s="20"/>
    </row>
    <row r="122" ht="75" spans="1:13">
      <c r="A122" s="6">
        <v>120</v>
      </c>
      <c r="B122" s="7" t="s">
        <v>188</v>
      </c>
      <c r="C122" s="7" t="s">
        <v>172</v>
      </c>
      <c r="D122" s="7" t="s">
        <v>106</v>
      </c>
      <c r="E122" s="7" t="s">
        <v>189</v>
      </c>
      <c r="F122" s="8" t="s">
        <v>18</v>
      </c>
      <c r="G122" s="9">
        <v>206</v>
      </c>
      <c r="H122" s="10">
        <f t="shared" si="8"/>
        <v>41.2</v>
      </c>
      <c r="I122" s="10">
        <v>73.3</v>
      </c>
      <c r="J122" s="10">
        <f t="shared" si="12"/>
        <v>29.32</v>
      </c>
      <c r="K122" s="10">
        <f t="shared" si="9"/>
        <v>70.52</v>
      </c>
      <c r="L122" s="11">
        <f>SUMPRODUCT(--($E$3:$E$362=E122),--($K$3:$K$362&gt;K122))+1</f>
        <v>1</v>
      </c>
      <c r="M122" s="20"/>
    </row>
    <row r="123" ht="75" spans="1:13">
      <c r="A123" s="6">
        <v>121</v>
      </c>
      <c r="B123" s="7" t="s">
        <v>190</v>
      </c>
      <c r="C123" s="7" t="s">
        <v>172</v>
      </c>
      <c r="D123" s="7" t="s">
        <v>106</v>
      </c>
      <c r="E123" s="7" t="s">
        <v>189</v>
      </c>
      <c r="F123" s="8" t="s">
        <v>18</v>
      </c>
      <c r="G123" s="9">
        <v>216.5</v>
      </c>
      <c r="H123" s="10">
        <f t="shared" si="8"/>
        <v>43.3</v>
      </c>
      <c r="I123" s="10">
        <v>67.88</v>
      </c>
      <c r="J123" s="10">
        <f t="shared" si="12"/>
        <v>27.152</v>
      </c>
      <c r="K123" s="10">
        <f t="shared" si="9"/>
        <v>70.452</v>
      </c>
      <c r="L123" s="11">
        <f>SUMPRODUCT(--($E$3:$E$362=E123),--($K$3:$K$362&gt;K123))+1</f>
        <v>2</v>
      </c>
      <c r="M123" s="20"/>
    </row>
    <row r="124" ht="75" spans="1:13">
      <c r="A124" s="6">
        <v>122</v>
      </c>
      <c r="B124" s="7" t="s">
        <v>191</v>
      </c>
      <c r="C124" s="7" t="s">
        <v>172</v>
      </c>
      <c r="D124" s="7" t="s">
        <v>106</v>
      </c>
      <c r="E124" s="7" t="s">
        <v>189</v>
      </c>
      <c r="F124" s="8" t="s">
        <v>18</v>
      </c>
      <c r="G124" s="9">
        <v>201.5</v>
      </c>
      <c r="H124" s="10">
        <f t="shared" si="8"/>
        <v>40.3</v>
      </c>
      <c r="I124" s="10">
        <v>75.08</v>
      </c>
      <c r="J124" s="10">
        <f t="shared" si="12"/>
        <v>30.032</v>
      </c>
      <c r="K124" s="10">
        <f t="shared" si="9"/>
        <v>70.332</v>
      </c>
      <c r="L124" s="11">
        <f>SUMPRODUCT(--($E$3:$E$362=E124),--($K$3:$K$362&gt;K124))+1</f>
        <v>3</v>
      </c>
      <c r="M124" s="20"/>
    </row>
    <row r="125" ht="75" spans="1:13">
      <c r="A125" s="6">
        <v>123</v>
      </c>
      <c r="B125" s="30" t="s">
        <v>192</v>
      </c>
      <c r="C125" s="14" t="s">
        <v>193</v>
      </c>
      <c r="D125" s="11" t="s">
        <v>133</v>
      </c>
      <c r="E125" s="8" t="s">
        <v>194</v>
      </c>
      <c r="F125" s="8" t="s">
        <v>37</v>
      </c>
      <c r="G125" s="23">
        <v>205</v>
      </c>
      <c r="H125" s="10">
        <f t="shared" si="8"/>
        <v>41</v>
      </c>
      <c r="I125" s="10">
        <v>76.72</v>
      </c>
      <c r="J125" s="10">
        <f t="shared" si="12"/>
        <v>30.688</v>
      </c>
      <c r="K125" s="10">
        <f t="shared" si="9"/>
        <v>71.688</v>
      </c>
      <c r="L125" s="11">
        <f>SUMPRODUCT(--($E$3:$E$362=E125),--($K$3:$K$362&gt;K125))+1</f>
        <v>1</v>
      </c>
      <c r="M125" s="20"/>
    </row>
    <row r="126" ht="75" spans="1:13">
      <c r="A126" s="6">
        <v>124</v>
      </c>
      <c r="B126" s="12">
        <v>1152230501224</v>
      </c>
      <c r="C126" s="14" t="s">
        <v>193</v>
      </c>
      <c r="D126" s="11" t="s">
        <v>133</v>
      </c>
      <c r="E126" s="8" t="s">
        <v>194</v>
      </c>
      <c r="F126" s="8" t="s">
        <v>37</v>
      </c>
      <c r="G126" s="13">
        <v>200</v>
      </c>
      <c r="H126" s="10">
        <f t="shared" si="8"/>
        <v>40</v>
      </c>
      <c r="I126" s="10">
        <v>78.94</v>
      </c>
      <c r="J126" s="10">
        <f t="shared" si="12"/>
        <v>31.576</v>
      </c>
      <c r="K126" s="10">
        <f t="shared" si="9"/>
        <v>71.576</v>
      </c>
      <c r="L126" s="11">
        <f>SUMPRODUCT(--($E$3:$E$362=E126),--($K$3:$K$362&gt;K126))+1</f>
        <v>2</v>
      </c>
      <c r="M126" s="20"/>
    </row>
    <row r="127" ht="75" spans="1:13">
      <c r="A127" s="6">
        <v>125</v>
      </c>
      <c r="B127" s="12">
        <v>1152230502512</v>
      </c>
      <c r="C127" s="14" t="s">
        <v>193</v>
      </c>
      <c r="D127" s="11" t="s">
        <v>133</v>
      </c>
      <c r="E127" s="8" t="s">
        <v>194</v>
      </c>
      <c r="F127" s="8" t="s">
        <v>37</v>
      </c>
      <c r="G127" s="9">
        <v>198.5</v>
      </c>
      <c r="H127" s="10">
        <f t="shared" si="8"/>
        <v>39.7</v>
      </c>
      <c r="I127" s="10">
        <v>76.84</v>
      </c>
      <c r="J127" s="10">
        <f t="shared" si="12"/>
        <v>30.736</v>
      </c>
      <c r="K127" s="10">
        <f t="shared" si="9"/>
        <v>70.436</v>
      </c>
      <c r="L127" s="11">
        <f>SUMPRODUCT(--($E$3:$E$362=E127),--($K$3:$K$362&gt;K127))+1</f>
        <v>3</v>
      </c>
      <c r="M127" s="20"/>
    </row>
    <row r="128" ht="75" spans="1:13">
      <c r="A128" s="6">
        <v>126</v>
      </c>
      <c r="B128" s="12">
        <v>1152230500621</v>
      </c>
      <c r="C128" s="14" t="s">
        <v>193</v>
      </c>
      <c r="D128" s="11" t="s">
        <v>133</v>
      </c>
      <c r="E128" s="8" t="s">
        <v>195</v>
      </c>
      <c r="F128" s="8" t="s">
        <v>37</v>
      </c>
      <c r="G128" s="13">
        <v>179</v>
      </c>
      <c r="H128" s="10">
        <f t="shared" si="8"/>
        <v>35.8</v>
      </c>
      <c r="I128" s="10">
        <v>76.94</v>
      </c>
      <c r="J128" s="10">
        <f t="shared" si="12"/>
        <v>30.776</v>
      </c>
      <c r="K128" s="10">
        <f t="shared" si="9"/>
        <v>66.576</v>
      </c>
      <c r="L128" s="11">
        <f>SUMPRODUCT(--($E$3:$E$362=E128),--($K$3:$K$362&gt;K128))+1</f>
        <v>1</v>
      </c>
      <c r="M128" s="20"/>
    </row>
    <row r="129" ht="75" spans="1:13">
      <c r="A129" s="6">
        <v>127</v>
      </c>
      <c r="B129" s="7" t="s">
        <v>196</v>
      </c>
      <c r="C129" s="14" t="s">
        <v>193</v>
      </c>
      <c r="D129" s="11" t="s">
        <v>133</v>
      </c>
      <c r="E129" s="8" t="s">
        <v>195</v>
      </c>
      <c r="F129" s="8" t="s">
        <v>37</v>
      </c>
      <c r="G129" s="9">
        <v>165</v>
      </c>
      <c r="H129" s="10">
        <f t="shared" si="8"/>
        <v>33</v>
      </c>
      <c r="I129" s="10">
        <v>75.46</v>
      </c>
      <c r="J129" s="10">
        <f t="shared" si="12"/>
        <v>30.184</v>
      </c>
      <c r="K129" s="10">
        <f t="shared" si="9"/>
        <v>63.184</v>
      </c>
      <c r="L129" s="11">
        <f>SUMPRODUCT(--($E$3:$E$362=E129),--($K$3:$K$362&gt;K129))+1</f>
        <v>2</v>
      </c>
      <c r="M129" s="20"/>
    </row>
    <row r="130" ht="75" spans="1:13">
      <c r="A130" s="6">
        <v>128</v>
      </c>
      <c r="B130" s="7" t="s">
        <v>197</v>
      </c>
      <c r="C130" s="14" t="s">
        <v>193</v>
      </c>
      <c r="D130" s="11" t="s">
        <v>133</v>
      </c>
      <c r="E130" s="8" t="s">
        <v>195</v>
      </c>
      <c r="F130" s="8" t="s">
        <v>37</v>
      </c>
      <c r="G130" s="9">
        <v>164.5</v>
      </c>
      <c r="H130" s="10">
        <f t="shared" si="8"/>
        <v>32.9</v>
      </c>
      <c r="I130" s="10">
        <v>65.5</v>
      </c>
      <c r="J130" s="10">
        <f t="shared" si="12"/>
        <v>26.2</v>
      </c>
      <c r="K130" s="10">
        <f t="shared" si="9"/>
        <v>59.1</v>
      </c>
      <c r="L130" s="11">
        <f>SUMPRODUCT(--($E$3:$E$362=E130),--($K$3:$K$362&gt;K130))+1</f>
        <v>3</v>
      </c>
      <c r="M130" s="20"/>
    </row>
    <row r="131" ht="75" spans="1:13">
      <c r="A131" s="6">
        <v>129</v>
      </c>
      <c r="B131" s="12">
        <v>1152230501704</v>
      </c>
      <c r="C131" s="14" t="s">
        <v>193</v>
      </c>
      <c r="D131" s="15" t="s">
        <v>61</v>
      </c>
      <c r="E131" s="16" t="s">
        <v>198</v>
      </c>
      <c r="F131" s="8" t="s">
        <v>18</v>
      </c>
      <c r="G131" s="13">
        <v>156.5</v>
      </c>
      <c r="H131" s="10">
        <f t="shared" ref="H131:H194" si="13">G131/3*0.6</f>
        <v>31.3</v>
      </c>
      <c r="I131" s="10">
        <v>73.38</v>
      </c>
      <c r="J131" s="10">
        <f t="shared" si="12"/>
        <v>29.352</v>
      </c>
      <c r="K131" s="10">
        <f t="shared" ref="K131:K194" si="14">H131+J131</f>
        <v>60.652</v>
      </c>
      <c r="L131" s="11">
        <f>SUMPRODUCT(--($E$3:$E$362=E131),--($K$3:$K$362&gt;K131))+1</f>
        <v>1</v>
      </c>
      <c r="M131" s="20"/>
    </row>
    <row r="132" ht="93.75" spans="1:13">
      <c r="A132" s="6">
        <v>130</v>
      </c>
      <c r="B132" s="30" t="s">
        <v>199</v>
      </c>
      <c r="C132" s="14" t="s">
        <v>200</v>
      </c>
      <c r="D132" s="7" t="s">
        <v>61</v>
      </c>
      <c r="E132" s="7" t="s">
        <v>201</v>
      </c>
      <c r="F132" s="8" t="s">
        <v>18</v>
      </c>
      <c r="G132" s="9">
        <v>188</v>
      </c>
      <c r="H132" s="10">
        <f t="shared" si="13"/>
        <v>37.6</v>
      </c>
      <c r="I132" s="10">
        <v>75.1</v>
      </c>
      <c r="J132" s="10">
        <f t="shared" si="12"/>
        <v>30.04</v>
      </c>
      <c r="K132" s="10">
        <f t="shared" si="14"/>
        <v>67.64</v>
      </c>
      <c r="L132" s="11">
        <f>SUMPRODUCT(--($E$3:$E$362=E132),--($K$3:$K$362&gt;K132))+1</f>
        <v>1</v>
      </c>
      <c r="M132" s="20"/>
    </row>
    <row r="133" ht="93.75" spans="1:13">
      <c r="A133" s="6">
        <v>131</v>
      </c>
      <c r="B133" s="30" t="s">
        <v>202</v>
      </c>
      <c r="C133" s="14" t="s">
        <v>200</v>
      </c>
      <c r="D133" s="7" t="s">
        <v>61</v>
      </c>
      <c r="E133" s="7" t="s">
        <v>201</v>
      </c>
      <c r="F133" s="8" t="s">
        <v>18</v>
      </c>
      <c r="G133" s="9">
        <v>185</v>
      </c>
      <c r="H133" s="10">
        <f t="shared" si="13"/>
        <v>37</v>
      </c>
      <c r="I133" s="10">
        <v>75.62</v>
      </c>
      <c r="J133" s="10">
        <f t="shared" si="12"/>
        <v>30.248</v>
      </c>
      <c r="K133" s="10">
        <f t="shared" si="14"/>
        <v>67.248</v>
      </c>
      <c r="L133" s="11">
        <f>SUMPRODUCT(--($E$3:$E$362=E133),--($K$3:$K$362&gt;K133))+1</f>
        <v>2</v>
      </c>
      <c r="M133" s="20"/>
    </row>
    <row r="134" ht="93.75" spans="1:13">
      <c r="A134" s="6">
        <v>132</v>
      </c>
      <c r="B134" s="7" t="s">
        <v>203</v>
      </c>
      <c r="C134" s="14" t="s">
        <v>200</v>
      </c>
      <c r="D134" s="7" t="s">
        <v>61</v>
      </c>
      <c r="E134" s="7" t="s">
        <v>201</v>
      </c>
      <c r="F134" s="8" t="s">
        <v>18</v>
      </c>
      <c r="G134" s="9">
        <v>170.5</v>
      </c>
      <c r="H134" s="10">
        <f t="shared" si="13"/>
        <v>34.1</v>
      </c>
      <c r="I134" s="10">
        <v>68.8</v>
      </c>
      <c r="J134" s="10">
        <f t="shared" si="12"/>
        <v>27.52</v>
      </c>
      <c r="K134" s="10">
        <f t="shared" si="14"/>
        <v>61.62</v>
      </c>
      <c r="L134" s="11">
        <f>SUMPRODUCT(--($E$3:$E$362=E134),--($K$3:$K$362&gt;K134))+1</f>
        <v>3</v>
      </c>
      <c r="M134" s="20"/>
    </row>
    <row r="135" ht="93.75" spans="1:13">
      <c r="A135" s="6">
        <v>133</v>
      </c>
      <c r="B135" s="7" t="s">
        <v>204</v>
      </c>
      <c r="C135" s="14" t="s">
        <v>200</v>
      </c>
      <c r="D135" s="7" t="s">
        <v>61</v>
      </c>
      <c r="E135" s="7" t="s">
        <v>205</v>
      </c>
      <c r="F135" s="8" t="s">
        <v>18</v>
      </c>
      <c r="G135" s="9">
        <v>210.5</v>
      </c>
      <c r="H135" s="10">
        <f t="shared" si="13"/>
        <v>42.1</v>
      </c>
      <c r="I135" s="10">
        <v>83.44</v>
      </c>
      <c r="J135" s="10">
        <f t="shared" si="12"/>
        <v>33.376</v>
      </c>
      <c r="K135" s="10">
        <f t="shared" si="14"/>
        <v>75.476</v>
      </c>
      <c r="L135" s="11">
        <f>SUMPRODUCT(--($E$3:$E$362=E135),--($K$3:$K$362&gt;K135))+1</f>
        <v>1</v>
      </c>
      <c r="M135" s="20"/>
    </row>
    <row r="136" ht="93.75" spans="1:13">
      <c r="A136" s="6">
        <v>134</v>
      </c>
      <c r="B136" s="7" t="s">
        <v>206</v>
      </c>
      <c r="C136" s="14" t="s">
        <v>200</v>
      </c>
      <c r="D136" s="7" t="s">
        <v>61</v>
      </c>
      <c r="E136" s="7" t="s">
        <v>205</v>
      </c>
      <c r="F136" s="8" t="s">
        <v>18</v>
      </c>
      <c r="G136" s="9">
        <v>209</v>
      </c>
      <c r="H136" s="10">
        <f t="shared" si="13"/>
        <v>41.8</v>
      </c>
      <c r="I136" s="10">
        <v>79.72</v>
      </c>
      <c r="J136" s="10">
        <f t="shared" si="12"/>
        <v>31.888</v>
      </c>
      <c r="K136" s="10">
        <f t="shared" si="14"/>
        <v>73.688</v>
      </c>
      <c r="L136" s="11">
        <f>SUMPRODUCT(--($E$3:$E$362=E136),--($K$3:$K$362&gt;K136))+1</f>
        <v>2</v>
      </c>
      <c r="M136" s="20"/>
    </row>
    <row r="137" ht="93.75" spans="1:13">
      <c r="A137" s="6">
        <v>135</v>
      </c>
      <c r="B137" s="7" t="s">
        <v>207</v>
      </c>
      <c r="C137" s="14" t="s">
        <v>200</v>
      </c>
      <c r="D137" s="7" t="s">
        <v>61</v>
      </c>
      <c r="E137" s="7" t="s">
        <v>205</v>
      </c>
      <c r="F137" s="8" t="s">
        <v>18</v>
      </c>
      <c r="G137" s="9">
        <v>193</v>
      </c>
      <c r="H137" s="10">
        <f t="shared" si="13"/>
        <v>38.6</v>
      </c>
      <c r="I137" s="10">
        <v>73.5</v>
      </c>
      <c r="J137" s="10">
        <f t="shared" si="12"/>
        <v>29.4</v>
      </c>
      <c r="K137" s="10">
        <f t="shared" si="14"/>
        <v>68</v>
      </c>
      <c r="L137" s="11">
        <f>SUMPRODUCT(--($E$3:$E$362=E137),--($K$3:$K$362&gt;K137))+1</f>
        <v>3</v>
      </c>
      <c r="M137" s="20"/>
    </row>
    <row r="138" ht="93.75" spans="1:13">
      <c r="A138" s="6">
        <v>136</v>
      </c>
      <c r="B138" s="7" t="s">
        <v>208</v>
      </c>
      <c r="C138" s="14" t="s">
        <v>200</v>
      </c>
      <c r="D138" s="7" t="s">
        <v>133</v>
      </c>
      <c r="E138" s="7" t="s">
        <v>209</v>
      </c>
      <c r="F138" s="8" t="s">
        <v>37</v>
      </c>
      <c r="G138" s="9">
        <v>193.5</v>
      </c>
      <c r="H138" s="10">
        <f t="shared" si="13"/>
        <v>38.7</v>
      </c>
      <c r="I138" s="10">
        <v>74.7</v>
      </c>
      <c r="J138" s="10">
        <f t="shared" si="12"/>
        <v>29.88</v>
      </c>
      <c r="K138" s="10">
        <f t="shared" si="14"/>
        <v>68.58</v>
      </c>
      <c r="L138" s="11">
        <f>SUMPRODUCT(--($E$3:$E$362=E138),--($K$3:$K$362&gt;K138))+1</f>
        <v>1</v>
      </c>
      <c r="M138" s="20"/>
    </row>
    <row r="139" ht="93.75" spans="1:13">
      <c r="A139" s="6">
        <v>137</v>
      </c>
      <c r="B139" s="7" t="s">
        <v>210</v>
      </c>
      <c r="C139" s="14" t="s">
        <v>200</v>
      </c>
      <c r="D139" s="7" t="s">
        <v>133</v>
      </c>
      <c r="E139" s="7" t="s">
        <v>209</v>
      </c>
      <c r="F139" s="8" t="s">
        <v>37</v>
      </c>
      <c r="G139" s="9">
        <v>174.5</v>
      </c>
      <c r="H139" s="10">
        <f t="shared" si="13"/>
        <v>34.9</v>
      </c>
      <c r="I139" s="10">
        <v>71.14</v>
      </c>
      <c r="J139" s="10">
        <f t="shared" si="12"/>
        <v>28.456</v>
      </c>
      <c r="K139" s="10">
        <f t="shared" si="14"/>
        <v>63.356</v>
      </c>
      <c r="L139" s="11">
        <f>SUMPRODUCT(--($E$3:$E$362=E139),--($K$3:$K$362&gt;K139))+1</f>
        <v>2</v>
      </c>
      <c r="M139" s="20"/>
    </row>
    <row r="140" ht="93.75" spans="1:13">
      <c r="A140" s="6">
        <v>138</v>
      </c>
      <c r="B140" s="7" t="s">
        <v>211</v>
      </c>
      <c r="C140" s="14" t="s">
        <v>200</v>
      </c>
      <c r="D140" s="7" t="s">
        <v>133</v>
      </c>
      <c r="E140" s="7" t="s">
        <v>209</v>
      </c>
      <c r="F140" s="8" t="s">
        <v>37</v>
      </c>
      <c r="G140" s="9">
        <v>161</v>
      </c>
      <c r="H140" s="10">
        <f t="shared" si="13"/>
        <v>32.2</v>
      </c>
      <c r="I140" s="10" t="s">
        <v>33</v>
      </c>
      <c r="J140" s="10">
        <v>0</v>
      </c>
      <c r="K140" s="10">
        <f t="shared" si="14"/>
        <v>32.2</v>
      </c>
      <c r="L140" s="11">
        <f>SUMPRODUCT(--($E$3:$E$362=E140),--($K$3:$K$362&gt;K140))+1</f>
        <v>3</v>
      </c>
      <c r="M140" s="20"/>
    </row>
    <row r="141" ht="93.75" spans="1:13">
      <c r="A141" s="6">
        <v>139</v>
      </c>
      <c r="B141" s="7" t="s">
        <v>212</v>
      </c>
      <c r="C141" s="14" t="s">
        <v>200</v>
      </c>
      <c r="D141" s="7" t="s">
        <v>133</v>
      </c>
      <c r="E141" s="7" t="s">
        <v>213</v>
      </c>
      <c r="F141" s="8" t="s">
        <v>37</v>
      </c>
      <c r="G141" s="9">
        <v>152.5</v>
      </c>
      <c r="H141" s="10">
        <f t="shared" si="13"/>
        <v>30.5</v>
      </c>
      <c r="I141" s="10">
        <v>74.74</v>
      </c>
      <c r="J141" s="10">
        <f t="shared" ref="J141:J170" si="15">I141*0.4</f>
        <v>29.896</v>
      </c>
      <c r="K141" s="10">
        <f t="shared" si="14"/>
        <v>60.396</v>
      </c>
      <c r="L141" s="11">
        <f>SUMPRODUCT(--($E$3:$E$362=E141),--($K$3:$K$362&gt;K141))+1</f>
        <v>1</v>
      </c>
      <c r="M141" s="20"/>
    </row>
    <row r="142" ht="75" spans="1:13">
      <c r="A142" s="6">
        <v>140</v>
      </c>
      <c r="B142" s="12" t="s">
        <v>214</v>
      </c>
      <c r="C142" s="14" t="s">
        <v>215</v>
      </c>
      <c r="D142" s="11" t="s">
        <v>133</v>
      </c>
      <c r="E142" s="8" t="s">
        <v>216</v>
      </c>
      <c r="F142" s="8" t="s">
        <v>37</v>
      </c>
      <c r="G142" s="13">
        <v>207</v>
      </c>
      <c r="H142" s="10">
        <f t="shared" si="13"/>
        <v>41.4</v>
      </c>
      <c r="I142" s="10">
        <v>74.86</v>
      </c>
      <c r="J142" s="10">
        <f t="shared" si="15"/>
        <v>29.944</v>
      </c>
      <c r="K142" s="10">
        <f t="shared" si="14"/>
        <v>71.344</v>
      </c>
      <c r="L142" s="11">
        <f>SUMPRODUCT(--($E$3:$E$362=E142),--($K$3:$K$362&gt;K142))+1</f>
        <v>1</v>
      </c>
      <c r="M142" s="20"/>
    </row>
    <row r="143" ht="75" spans="1:13">
      <c r="A143" s="6">
        <v>141</v>
      </c>
      <c r="B143" s="12" t="s">
        <v>217</v>
      </c>
      <c r="C143" s="14" t="s">
        <v>215</v>
      </c>
      <c r="D143" s="11" t="s">
        <v>133</v>
      </c>
      <c r="E143" s="8" t="s">
        <v>216</v>
      </c>
      <c r="F143" s="8" t="s">
        <v>37</v>
      </c>
      <c r="G143" s="13">
        <v>181.5</v>
      </c>
      <c r="H143" s="10">
        <f t="shared" si="13"/>
        <v>36.3</v>
      </c>
      <c r="I143" s="10">
        <v>78.54</v>
      </c>
      <c r="J143" s="10">
        <f t="shared" si="15"/>
        <v>31.416</v>
      </c>
      <c r="K143" s="10">
        <f t="shared" si="14"/>
        <v>67.716</v>
      </c>
      <c r="L143" s="11">
        <f>SUMPRODUCT(--($E$3:$E$362=E143),--($K$3:$K$362&gt;K143))+1</f>
        <v>2</v>
      </c>
      <c r="M143" s="20"/>
    </row>
    <row r="144" ht="75" spans="1:13">
      <c r="A144" s="6">
        <v>142</v>
      </c>
      <c r="B144" s="12" t="s">
        <v>218</v>
      </c>
      <c r="C144" s="14" t="s">
        <v>215</v>
      </c>
      <c r="D144" s="11" t="s">
        <v>133</v>
      </c>
      <c r="E144" s="8" t="s">
        <v>216</v>
      </c>
      <c r="F144" s="8" t="s">
        <v>37</v>
      </c>
      <c r="G144" s="13">
        <v>165</v>
      </c>
      <c r="H144" s="10">
        <f t="shared" si="13"/>
        <v>33</v>
      </c>
      <c r="I144" s="10">
        <v>77.8</v>
      </c>
      <c r="J144" s="10">
        <f t="shared" si="15"/>
        <v>31.12</v>
      </c>
      <c r="K144" s="10">
        <f t="shared" si="14"/>
        <v>64.12</v>
      </c>
      <c r="L144" s="11">
        <f>SUMPRODUCT(--($E$3:$E$362=E144),--($K$3:$K$362&gt;K144))+1</f>
        <v>3</v>
      </c>
      <c r="M144" s="20"/>
    </row>
    <row r="145" ht="75" spans="1:13">
      <c r="A145" s="6">
        <v>143</v>
      </c>
      <c r="B145" s="12" t="s">
        <v>219</v>
      </c>
      <c r="C145" s="14" t="s">
        <v>215</v>
      </c>
      <c r="D145" s="11" t="s">
        <v>133</v>
      </c>
      <c r="E145" s="8" t="s">
        <v>220</v>
      </c>
      <c r="F145" s="8" t="s">
        <v>37</v>
      </c>
      <c r="G145" s="13">
        <v>213.5</v>
      </c>
      <c r="H145" s="10">
        <f t="shared" si="13"/>
        <v>42.7</v>
      </c>
      <c r="I145" s="10">
        <v>79.26</v>
      </c>
      <c r="J145" s="10">
        <f t="shared" si="15"/>
        <v>31.704</v>
      </c>
      <c r="K145" s="10">
        <f t="shared" si="14"/>
        <v>74.404</v>
      </c>
      <c r="L145" s="11">
        <f>SUMPRODUCT(--($E$3:$E$362=E145),--($K$3:$K$362&gt;K145))+1</f>
        <v>1</v>
      </c>
      <c r="M145" s="20"/>
    </row>
    <row r="146" ht="75" spans="1:13">
      <c r="A146" s="6">
        <v>144</v>
      </c>
      <c r="B146" s="12" t="s">
        <v>221</v>
      </c>
      <c r="C146" s="14" t="s">
        <v>215</v>
      </c>
      <c r="D146" s="11" t="s">
        <v>133</v>
      </c>
      <c r="E146" s="8" t="s">
        <v>220</v>
      </c>
      <c r="F146" s="8" t="s">
        <v>37</v>
      </c>
      <c r="G146" s="13">
        <v>208</v>
      </c>
      <c r="H146" s="10">
        <f t="shared" si="13"/>
        <v>41.6</v>
      </c>
      <c r="I146" s="10">
        <v>75.92</v>
      </c>
      <c r="J146" s="10">
        <f t="shared" si="15"/>
        <v>30.368</v>
      </c>
      <c r="K146" s="10">
        <f t="shared" si="14"/>
        <v>71.968</v>
      </c>
      <c r="L146" s="11">
        <f>SUMPRODUCT(--($E$3:$E$362=E146),--($K$3:$K$362&gt;K146))+1</f>
        <v>2</v>
      </c>
      <c r="M146" s="20"/>
    </row>
    <row r="147" ht="75" spans="1:13">
      <c r="A147" s="6">
        <v>145</v>
      </c>
      <c r="B147" s="29" t="s">
        <v>222</v>
      </c>
      <c r="C147" s="14" t="s">
        <v>215</v>
      </c>
      <c r="D147" s="11" t="s">
        <v>133</v>
      </c>
      <c r="E147" s="8" t="s">
        <v>220</v>
      </c>
      <c r="F147" s="8" t="s">
        <v>37</v>
      </c>
      <c r="G147" s="13">
        <v>168.5</v>
      </c>
      <c r="H147" s="10">
        <f t="shared" si="13"/>
        <v>33.7</v>
      </c>
      <c r="I147" s="10">
        <v>70.9</v>
      </c>
      <c r="J147" s="10">
        <f t="shared" si="15"/>
        <v>28.36</v>
      </c>
      <c r="K147" s="10">
        <f t="shared" si="14"/>
        <v>62.06</v>
      </c>
      <c r="L147" s="11">
        <f>SUMPRODUCT(--($E$3:$E$362=E147),--($K$3:$K$362&gt;K147))+1</f>
        <v>3</v>
      </c>
      <c r="M147" s="20"/>
    </row>
    <row r="148" ht="75" spans="1:13">
      <c r="A148" s="6">
        <v>146</v>
      </c>
      <c r="B148" s="24" t="s">
        <v>223</v>
      </c>
      <c r="C148" s="25" t="s">
        <v>215</v>
      </c>
      <c r="D148" s="26" t="s">
        <v>133</v>
      </c>
      <c r="E148" s="27" t="s">
        <v>224</v>
      </c>
      <c r="F148" s="8" t="s">
        <v>37</v>
      </c>
      <c r="G148" s="13">
        <v>160</v>
      </c>
      <c r="H148" s="10">
        <f t="shared" si="13"/>
        <v>32</v>
      </c>
      <c r="I148" s="10">
        <v>76.78</v>
      </c>
      <c r="J148" s="10">
        <f t="shared" si="15"/>
        <v>30.712</v>
      </c>
      <c r="K148" s="10">
        <f t="shared" si="14"/>
        <v>62.712</v>
      </c>
      <c r="L148" s="11">
        <f>SUMPRODUCT(--($E$3:$E$362=E148),--($K$3:$K$362&gt;K148))+1</f>
        <v>1</v>
      </c>
      <c r="M148" s="20"/>
    </row>
    <row r="149" ht="75" spans="1:13">
      <c r="A149" s="6">
        <v>147</v>
      </c>
      <c r="B149" s="12" t="s">
        <v>225</v>
      </c>
      <c r="C149" s="14" t="s">
        <v>215</v>
      </c>
      <c r="D149" s="11" t="s">
        <v>133</v>
      </c>
      <c r="E149" s="11">
        <v>22322422304</v>
      </c>
      <c r="F149" s="8" t="s">
        <v>37</v>
      </c>
      <c r="G149" s="10">
        <v>188.5</v>
      </c>
      <c r="H149" s="10">
        <f t="shared" si="13"/>
        <v>37.7</v>
      </c>
      <c r="I149" s="10">
        <v>71</v>
      </c>
      <c r="J149" s="10">
        <f t="shared" si="15"/>
        <v>28.4</v>
      </c>
      <c r="K149" s="10">
        <f t="shared" si="14"/>
        <v>66.1</v>
      </c>
      <c r="L149" s="11">
        <f>SUMPRODUCT(--($E$3:$E$362=E149),--($K$3:$K$362&gt;K149))+1</f>
        <v>1</v>
      </c>
      <c r="M149" s="20"/>
    </row>
    <row r="150" ht="75" spans="1:13">
      <c r="A150" s="6">
        <v>148</v>
      </c>
      <c r="B150" s="12" t="s">
        <v>226</v>
      </c>
      <c r="C150" s="14" t="s">
        <v>215</v>
      </c>
      <c r="D150" s="11" t="s">
        <v>133</v>
      </c>
      <c r="E150" s="11">
        <v>22322422304</v>
      </c>
      <c r="F150" s="8" t="s">
        <v>37</v>
      </c>
      <c r="G150" s="10">
        <v>178</v>
      </c>
      <c r="H150" s="10">
        <f t="shared" si="13"/>
        <v>35.6</v>
      </c>
      <c r="I150" s="10">
        <v>75.76</v>
      </c>
      <c r="J150" s="10">
        <f t="shared" si="15"/>
        <v>30.304</v>
      </c>
      <c r="K150" s="10">
        <f t="shared" si="14"/>
        <v>65.904</v>
      </c>
      <c r="L150" s="11">
        <f>SUMPRODUCT(--($E$3:$E$362=E150),--($K$3:$K$362&gt;K150))+1</f>
        <v>2</v>
      </c>
      <c r="M150" s="20"/>
    </row>
    <row r="151" ht="75" spans="1:13">
      <c r="A151" s="6">
        <v>149</v>
      </c>
      <c r="B151" s="12" t="s">
        <v>227</v>
      </c>
      <c r="C151" s="14" t="s">
        <v>215</v>
      </c>
      <c r="D151" s="11" t="s">
        <v>133</v>
      </c>
      <c r="E151" s="11">
        <v>22322422304</v>
      </c>
      <c r="F151" s="8" t="s">
        <v>37</v>
      </c>
      <c r="G151" s="10">
        <v>187</v>
      </c>
      <c r="H151" s="10">
        <f t="shared" si="13"/>
        <v>37.4</v>
      </c>
      <c r="I151" s="10">
        <v>69.22</v>
      </c>
      <c r="J151" s="10">
        <f t="shared" si="15"/>
        <v>27.688</v>
      </c>
      <c r="K151" s="10">
        <f t="shared" si="14"/>
        <v>65.088</v>
      </c>
      <c r="L151" s="11">
        <f>SUMPRODUCT(--($E$3:$E$362=E151),--($K$3:$K$362&gt;K151))+1</f>
        <v>3</v>
      </c>
      <c r="M151" s="20"/>
    </row>
    <row r="152" ht="75" spans="1:13">
      <c r="A152" s="6">
        <v>150</v>
      </c>
      <c r="B152" s="12" t="s">
        <v>228</v>
      </c>
      <c r="C152" s="14" t="s">
        <v>215</v>
      </c>
      <c r="D152" s="11" t="s">
        <v>133</v>
      </c>
      <c r="E152" s="11">
        <v>22322422305</v>
      </c>
      <c r="F152" s="8" t="s">
        <v>37</v>
      </c>
      <c r="G152" s="10">
        <v>196</v>
      </c>
      <c r="H152" s="10">
        <f t="shared" si="13"/>
        <v>39.2</v>
      </c>
      <c r="I152" s="10">
        <v>79.68</v>
      </c>
      <c r="J152" s="10">
        <f t="shared" si="15"/>
        <v>31.872</v>
      </c>
      <c r="K152" s="10">
        <f t="shared" si="14"/>
        <v>71.072</v>
      </c>
      <c r="L152" s="11">
        <f>SUMPRODUCT(--($E$3:$E$362=E152),--($K$3:$K$362&gt;K152))+1</f>
        <v>1</v>
      </c>
      <c r="M152" s="20"/>
    </row>
    <row r="153" ht="75" spans="1:13">
      <c r="A153" s="6">
        <v>151</v>
      </c>
      <c r="B153" s="12" t="s">
        <v>229</v>
      </c>
      <c r="C153" s="14" t="s">
        <v>215</v>
      </c>
      <c r="D153" s="11" t="s">
        <v>133</v>
      </c>
      <c r="E153" s="11">
        <v>22322422305</v>
      </c>
      <c r="F153" s="8" t="s">
        <v>37</v>
      </c>
      <c r="G153" s="10">
        <v>188</v>
      </c>
      <c r="H153" s="10">
        <f t="shared" si="13"/>
        <v>37.6</v>
      </c>
      <c r="I153" s="10">
        <v>73.82</v>
      </c>
      <c r="J153" s="10">
        <f t="shared" si="15"/>
        <v>29.528</v>
      </c>
      <c r="K153" s="10">
        <f t="shared" si="14"/>
        <v>67.128</v>
      </c>
      <c r="L153" s="11">
        <f>SUMPRODUCT(--($E$3:$E$362=E153),--($K$3:$K$362&gt;K153))+1</f>
        <v>2</v>
      </c>
      <c r="M153" s="20"/>
    </row>
    <row r="154" ht="75" spans="1:13">
      <c r="A154" s="6">
        <v>152</v>
      </c>
      <c r="B154" s="12" t="s">
        <v>230</v>
      </c>
      <c r="C154" s="14" t="s">
        <v>215</v>
      </c>
      <c r="D154" s="11" t="s">
        <v>133</v>
      </c>
      <c r="E154" s="11">
        <v>22322422305</v>
      </c>
      <c r="F154" s="8" t="s">
        <v>37</v>
      </c>
      <c r="G154" s="10">
        <v>175.5</v>
      </c>
      <c r="H154" s="10">
        <f t="shared" si="13"/>
        <v>35.1</v>
      </c>
      <c r="I154" s="10">
        <v>74.12</v>
      </c>
      <c r="J154" s="10">
        <f t="shared" si="15"/>
        <v>29.648</v>
      </c>
      <c r="K154" s="10">
        <f t="shared" si="14"/>
        <v>64.748</v>
      </c>
      <c r="L154" s="11">
        <f>SUMPRODUCT(--($E$3:$E$362=E154),--($K$3:$K$362&gt;K154))+1</f>
        <v>3</v>
      </c>
      <c r="M154" s="20"/>
    </row>
    <row r="155" ht="75" spans="1:13">
      <c r="A155" s="6">
        <v>153</v>
      </c>
      <c r="B155" s="12">
        <v>1152230500711</v>
      </c>
      <c r="C155" s="14" t="s">
        <v>231</v>
      </c>
      <c r="D155" s="11" t="s">
        <v>133</v>
      </c>
      <c r="E155" s="8" t="s">
        <v>232</v>
      </c>
      <c r="F155" s="8" t="s">
        <v>37</v>
      </c>
      <c r="G155" s="13">
        <v>172.5</v>
      </c>
      <c r="H155" s="10">
        <f t="shared" si="13"/>
        <v>34.5</v>
      </c>
      <c r="I155" s="10">
        <v>82.88</v>
      </c>
      <c r="J155" s="10">
        <f t="shared" si="15"/>
        <v>33.152</v>
      </c>
      <c r="K155" s="10">
        <f t="shared" si="14"/>
        <v>67.652</v>
      </c>
      <c r="L155" s="11">
        <f>SUMPRODUCT(--($E$3:$E$362=E155),--($K$3:$K$362&gt;K155))+1</f>
        <v>1</v>
      </c>
      <c r="M155" s="20"/>
    </row>
    <row r="156" ht="75" spans="1:13">
      <c r="A156" s="6">
        <v>154</v>
      </c>
      <c r="B156" s="12">
        <v>1152230501325</v>
      </c>
      <c r="C156" s="14" t="s">
        <v>231</v>
      </c>
      <c r="D156" s="11" t="s">
        <v>133</v>
      </c>
      <c r="E156" s="8" t="s">
        <v>232</v>
      </c>
      <c r="F156" s="8" t="s">
        <v>37</v>
      </c>
      <c r="G156" s="13">
        <v>161.5</v>
      </c>
      <c r="H156" s="10">
        <f t="shared" si="13"/>
        <v>32.3</v>
      </c>
      <c r="I156" s="10">
        <v>74.62</v>
      </c>
      <c r="J156" s="10">
        <f t="shared" si="15"/>
        <v>29.848</v>
      </c>
      <c r="K156" s="10">
        <f t="shared" si="14"/>
        <v>62.148</v>
      </c>
      <c r="L156" s="11">
        <f>SUMPRODUCT(--($E$3:$E$362=E156),--($K$3:$K$362&gt;K156))+1</f>
        <v>2</v>
      </c>
      <c r="M156" s="20"/>
    </row>
    <row r="157" ht="75" spans="1:13">
      <c r="A157" s="6">
        <v>155</v>
      </c>
      <c r="B157" s="12">
        <v>1152230502208</v>
      </c>
      <c r="C157" s="14" t="s">
        <v>231</v>
      </c>
      <c r="D157" s="11" t="s">
        <v>133</v>
      </c>
      <c r="E157" s="8" t="s">
        <v>233</v>
      </c>
      <c r="F157" s="8" t="s">
        <v>37</v>
      </c>
      <c r="G157" s="13">
        <v>177.5</v>
      </c>
      <c r="H157" s="10">
        <f t="shared" si="13"/>
        <v>35.5</v>
      </c>
      <c r="I157" s="10">
        <v>73.56</v>
      </c>
      <c r="J157" s="10">
        <f t="shared" si="15"/>
        <v>29.424</v>
      </c>
      <c r="K157" s="10">
        <f t="shared" si="14"/>
        <v>64.924</v>
      </c>
      <c r="L157" s="11">
        <f>SUMPRODUCT(--($E$3:$E$362=E157),--($K$3:$K$362&gt;K157))+1</f>
        <v>1</v>
      </c>
      <c r="M157" s="20"/>
    </row>
    <row r="158" ht="75" spans="1:13">
      <c r="A158" s="6">
        <v>156</v>
      </c>
      <c r="B158" s="12">
        <v>1152230500129</v>
      </c>
      <c r="C158" s="14" t="s">
        <v>231</v>
      </c>
      <c r="D158" s="11" t="s">
        <v>133</v>
      </c>
      <c r="E158" s="8" t="s">
        <v>233</v>
      </c>
      <c r="F158" s="8" t="s">
        <v>37</v>
      </c>
      <c r="G158" s="13">
        <v>162</v>
      </c>
      <c r="H158" s="10">
        <f t="shared" si="13"/>
        <v>32.4</v>
      </c>
      <c r="I158" s="10">
        <v>76.72</v>
      </c>
      <c r="J158" s="10">
        <f t="shared" si="15"/>
        <v>30.688</v>
      </c>
      <c r="K158" s="10">
        <f t="shared" si="14"/>
        <v>63.088</v>
      </c>
      <c r="L158" s="11">
        <f>SUMPRODUCT(--($E$3:$E$362=E158),--($K$3:$K$362&gt;K158))+1</f>
        <v>2</v>
      </c>
      <c r="M158" s="20"/>
    </row>
    <row r="159" ht="75" spans="1:13">
      <c r="A159" s="6">
        <v>157</v>
      </c>
      <c r="B159" s="12">
        <v>1152230500310</v>
      </c>
      <c r="C159" s="14" t="s">
        <v>231</v>
      </c>
      <c r="D159" s="11" t="s">
        <v>133</v>
      </c>
      <c r="E159" s="8" t="s">
        <v>233</v>
      </c>
      <c r="F159" s="8" t="s">
        <v>37</v>
      </c>
      <c r="G159" s="13">
        <v>156</v>
      </c>
      <c r="H159" s="10">
        <f t="shared" si="13"/>
        <v>31.2</v>
      </c>
      <c r="I159" s="10">
        <v>73.14</v>
      </c>
      <c r="J159" s="10">
        <f t="shared" si="15"/>
        <v>29.256</v>
      </c>
      <c r="K159" s="10">
        <f t="shared" si="14"/>
        <v>60.456</v>
      </c>
      <c r="L159" s="11">
        <f>SUMPRODUCT(--($E$3:$E$362=E159),--($K$3:$K$362&gt;K159))+1</f>
        <v>3</v>
      </c>
      <c r="M159" s="20"/>
    </row>
    <row r="160" ht="75" spans="1:13">
      <c r="A160" s="6">
        <v>158</v>
      </c>
      <c r="B160" s="12">
        <v>1152230500230</v>
      </c>
      <c r="C160" s="14" t="s">
        <v>231</v>
      </c>
      <c r="D160" s="11" t="s">
        <v>106</v>
      </c>
      <c r="E160" s="11">
        <v>22322422403</v>
      </c>
      <c r="F160" s="8" t="s">
        <v>18</v>
      </c>
      <c r="G160" s="13">
        <v>164.5</v>
      </c>
      <c r="H160" s="10">
        <f t="shared" si="13"/>
        <v>32.9</v>
      </c>
      <c r="I160" s="10">
        <v>79.14</v>
      </c>
      <c r="J160" s="10">
        <f t="shared" si="15"/>
        <v>31.656</v>
      </c>
      <c r="K160" s="10">
        <f t="shared" si="14"/>
        <v>64.556</v>
      </c>
      <c r="L160" s="11">
        <f>SUMPRODUCT(--($E$3:$E$362=E160),--($K$3:$K$362&gt;K160))+1</f>
        <v>1</v>
      </c>
      <c r="M160" s="20"/>
    </row>
    <row r="161" ht="75" spans="1:13">
      <c r="A161" s="6">
        <v>159</v>
      </c>
      <c r="B161" s="28" t="s">
        <v>234</v>
      </c>
      <c r="C161" s="14" t="s">
        <v>231</v>
      </c>
      <c r="D161" s="11" t="s">
        <v>106</v>
      </c>
      <c r="E161" s="11">
        <v>22322422403</v>
      </c>
      <c r="F161" s="8" t="s">
        <v>18</v>
      </c>
      <c r="G161" s="10">
        <v>163.5</v>
      </c>
      <c r="H161" s="10">
        <f t="shared" si="13"/>
        <v>32.7</v>
      </c>
      <c r="I161" s="10">
        <v>67.9</v>
      </c>
      <c r="J161" s="10">
        <f t="shared" si="15"/>
        <v>27.16</v>
      </c>
      <c r="K161" s="10">
        <f t="shared" si="14"/>
        <v>59.86</v>
      </c>
      <c r="L161" s="11">
        <f>SUMPRODUCT(--($E$3:$E$362=E161),--($K$3:$K$362&gt;K161))+1</f>
        <v>2</v>
      </c>
      <c r="M161" s="20"/>
    </row>
    <row r="162" ht="75" spans="1:13">
      <c r="A162" s="6">
        <v>160</v>
      </c>
      <c r="B162" s="12">
        <v>1152230502012</v>
      </c>
      <c r="C162" s="14" t="s">
        <v>235</v>
      </c>
      <c r="D162" s="11" t="s">
        <v>61</v>
      </c>
      <c r="E162" s="8" t="s">
        <v>236</v>
      </c>
      <c r="F162" s="8" t="s">
        <v>18</v>
      </c>
      <c r="G162" s="9">
        <v>217.5</v>
      </c>
      <c r="H162" s="10">
        <f t="shared" si="13"/>
        <v>43.5</v>
      </c>
      <c r="I162" s="10">
        <v>79.4</v>
      </c>
      <c r="J162" s="10">
        <f t="shared" si="15"/>
        <v>31.76</v>
      </c>
      <c r="K162" s="10">
        <f t="shared" si="14"/>
        <v>75.26</v>
      </c>
      <c r="L162" s="11">
        <f>SUMPRODUCT(--($E$3:$E$362=E162),--($K$3:$K$362&gt;K162))+1</f>
        <v>1</v>
      </c>
      <c r="M162" s="20"/>
    </row>
    <row r="163" ht="75" spans="1:13">
      <c r="A163" s="6">
        <v>161</v>
      </c>
      <c r="B163" s="12" t="s">
        <v>237</v>
      </c>
      <c r="C163" s="14" t="s">
        <v>235</v>
      </c>
      <c r="D163" s="11" t="s">
        <v>61</v>
      </c>
      <c r="E163" s="8" t="s">
        <v>236</v>
      </c>
      <c r="F163" s="8" t="s">
        <v>18</v>
      </c>
      <c r="G163" s="10">
        <v>198</v>
      </c>
      <c r="H163" s="10">
        <f t="shared" si="13"/>
        <v>39.6</v>
      </c>
      <c r="I163" s="10">
        <v>76.52</v>
      </c>
      <c r="J163" s="10">
        <f t="shared" si="15"/>
        <v>30.608</v>
      </c>
      <c r="K163" s="10">
        <f t="shared" si="14"/>
        <v>70.208</v>
      </c>
      <c r="L163" s="11">
        <f>SUMPRODUCT(--($E$3:$E$362=E163),--($K$3:$K$362&gt;K163))+1</f>
        <v>2</v>
      </c>
      <c r="M163" s="20"/>
    </row>
    <row r="164" ht="75" spans="1:13">
      <c r="A164" s="6">
        <v>162</v>
      </c>
      <c r="B164" s="12" t="s">
        <v>238</v>
      </c>
      <c r="C164" s="14" t="s">
        <v>235</v>
      </c>
      <c r="D164" s="11" t="s">
        <v>61</v>
      </c>
      <c r="E164" s="8" t="s">
        <v>236</v>
      </c>
      <c r="F164" s="8" t="s">
        <v>18</v>
      </c>
      <c r="G164" s="10">
        <v>199.5</v>
      </c>
      <c r="H164" s="10">
        <f t="shared" si="13"/>
        <v>39.9</v>
      </c>
      <c r="I164" s="10">
        <v>71.66</v>
      </c>
      <c r="J164" s="10">
        <f t="shared" si="15"/>
        <v>28.664</v>
      </c>
      <c r="K164" s="10">
        <f t="shared" si="14"/>
        <v>68.564</v>
      </c>
      <c r="L164" s="11">
        <f>SUMPRODUCT(--($E$3:$E$362=E164),--($K$3:$K$362&gt;K164))+1</f>
        <v>3</v>
      </c>
      <c r="M164" s="20"/>
    </row>
    <row r="165" ht="75" spans="1:13">
      <c r="A165" s="6">
        <v>163</v>
      </c>
      <c r="B165" s="12" t="s">
        <v>239</v>
      </c>
      <c r="C165" s="14" t="s">
        <v>235</v>
      </c>
      <c r="D165" s="11" t="s">
        <v>61</v>
      </c>
      <c r="E165" s="8" t="s">
        <v>240</v>
      </c>
      <c r="F165" s="8" t="s">
        <v>18</v>
      </c>
      <c r="G165" s="10">
        <v>218</v>
      </c>
      <c r="H165" s="10">
        <f t="shared" si="13"/>
        <v>43.6</v>
      </c>
      <c r="I165" s="10">
        <v>78.64</v>
      </c>
      <c r="J165" s="10">
        <f t="shared" si="15"/>
        <v>31.456</v>
      </c>
      <c r="K165" s="10">
        <f t="shared" si="14"/>
        <v>75.056</v>
      </c>
      <c r="L165" s="11">
        <f>SUMPRODUCT(--($E$3:$E$362=E165),--($K$3:$K$362&gt;K165))+1</f>
        <v>1</v>
      </c>
      <c r="M165" s="20"/>
    </row>
    <row r="166" ht="75" spans="1:13">
      <c r="A166" s="6">
        <v>164</v>
      </c>
      <c r="B166" s="12" t="s">
        <v>241</v>
      </c>
      <c r="C166" s="14" t="s">
        <v>235</v>
      </c>
      <c r="D166" s="11" t="s">
        <v>61</v>
      </c>
      <c r="E166" s="8" t="s">
        <v>240</v>
      </c>
      <c r="F166" s="8" t="s">
        <v>18</v>
      </c>
      <c r="G166" s="10">
        <v>204.5</v>
      </c>
      <c r="H166" s="10">
        <f t="shared" si="13"/>
        <v>40.9</v>
      </c>
      <c r="I166" s="10">
        <v>77.12</v>
      </c>
      <c r="J166" s="10">
        <f t="shared" si="15"/>
        <v>30.848</v>
      </c>
      <c r="K166" s="10">
        <f t="shared" si="14"/>
        <v>71.748</v>
      </c>
      <c r="L166" s="11">
        <f>SUMPRODUCT(--($E$3:$E$362=E166),--($K$3:$K$362&gt;K166))+1</f>
        <v>2</v>
      </c>
      <c r="M166" s="20"/>
    </row>
    <row r="167" ht="75" spans="1:13">
      <c r="A167" s="6">
        <v>165</v>
      </c>
      <c r="B167" s="12" t="s">
        <v>242</v>
      </c>
      <c r="C167" s="14" t="s">
        <v>235</v>
      </c>
      <c r="D167" s="11" t="s">
        <v>61</v>
      </c>
      <c r="E167" s="8" t="s">
        <v>240</v>
      </c>
      <c r="F167" s="8" t="s">
        <v>18</v>
      </c>
      <c r="G167" s="10">
        <v>206</v>
      </c>
      <c r="H167" s="10">
        <f t="shared" si="13"/>
        <v>41.2</v>
      </c>
      <c r="I167" s="10">
        <v>73.46</v>
      </c>
      <c r="J167" s="10">
        <f t="shared" si="15"/>
        <v>29.384</v>
      </c>
      <c r="K167" s="10">
        <f t="shared" si="14"/>
        <v>70.584</v>
      </c>
      <c r="L167" s="11">
        <f>SUMPRODUCT(--($E$3:$E$362=E167),--($K$3:$K$362&gt;K167))+1</f>
        <v>3</v>
      </c>
      <c r="M167" s="20"/>
    </row>
    <row r="168" ht="75" spans="1:13">
      <c r="A168" s="6">
        <v>166</v>
      </c>
      <c r="B168" s="11" t="s">
        <v>243</v>
      </c>
      <c r="C168" s="14" t="s">
        <v>235</v>
      </c>
      <c r="D168" s="11" t="s">
        <v>133</v>
      </c>
      <c r="E168" s="11" t="s">
        <v>244</v>
      </c>
      <c r="F168" s="8" t="s">
        <v>37</v>
      </c>
      <c r="G168" s="10">
        <v>165.5</v>
      </c>
      <c r="H168" s="10">
        <f t="shared" si="13"/>
        <v>33.1</v>
      </c>
      <c r="I168" s="10">
        <v>75.52</v>
      </c>
      <c r="J168" s="10">
        <f t="shared" si="15"/>
        <v>30.208</v>
      </c>
      <c r="K168" s="10">
        <f t="shared" si="14"/>
        <v>63.308</v>
      </c>
      <c r="L168" s="11">
        <f>SUMPRODUCT(--($E$3:$E$362=E168),--($K$3:$K$362&gt;K168))+1</f>
        <v>1</v>
      </c>
      <c r="M168" s="20"/>
    </row>
    <row r="169" ht="75" spans="1:13">
      <c r="A169" s="6">
        <v>167</v>
      </c>
      <c r="B169" s="11" t="s">
        <v>245</v>
      </c>
      <c r="C169" s="14" t="s">
        <v>235</v>
      </c>
      <c r="D169" s="11" t="s">
        <v>133</v>
      </c>
      <c r="E169" s="11" t="s">
        <v>244</v>
      </c>
      <c r="F169" s="8" t="s">
        <v>37</v>
      </c>
      <c r="G169" s="10">
        <v>160</v>
      </c>
      <c r="H169" s="10">
        <f t="shared" si="13"/>
        <v>32</v>
      </c>
      <c r="I169" s="10">
        <v>76.68</v>
      </c>
      <c r="J169" s="10">
        <f t="shared" si="15"/>
        <v>30.672</v>
      </c>
      <c r="K169" s="10">
        <f t="shared" si="14"/>
        <v>62.672</v>
      </c>
      <c r="L169" s="11">
        <f>SUMPRODUCT(--($E$3:$E$362=E169),--($K$3:$K$362&gt;K169))+1</f>
        <v>2</v>
      </c>
      <c r="M169" s="20"/>
    </row>
    <row r="170" ht="75" spans="1:13">
      <c r="A170" s="6">
        <v>168</v>
      </c>
      <c r="B170" s="11" t="s">
        <v>246</v>
      </c>
      <c r="C170" s="14" t="s">
        <v>235</v>
      </c>
      <c r="D170" s="11" t="s">
        <v>133</v>
      </c>
      <c r="E170" s="11" t="s">
        <v>244</v>
      </c>
      <c r="F170" s="8" t="s">
        <v>37</v>
      </c>
      <c r="G170" s="10">
        <v>149.5</v>
      </c>
      <c r="H170" s="10">
        <f t="shared" si="13"/>
        <v>29.9</v>
      </c>
      <c r="I170" s="10">
        <v>74.18</v>
      </c>
      <c r="J170" s="10">
        <f t="shared" si="15"/>
        <v>29.672</v>
      </c>
      <c r="K170" s="10">
        <f t="shared" si="14"/>
        <v>59.572</v>
      </c>
      <c r="L170" s="11">
        <f>SUMPRODUCT(--($E$3:$E$362=E170),--($K$3:$K$362&gt;K170))+1</f>
        <v>3</v>
      </c>
      <c r="M170" s="20"/>
    </row>
    <row r="171" ht="75" spans="1:13">
      <c r="A171" s="6">
        <v>169</v>
      </c>
      <c r="B171" s="11" t="s">
        <v>247</v>
      </c>
      <c r="C171" s="14" t="s">
        <v>235</v>
      </c>
      <c r="D171" s="11" t="s">
        <v>133</v>
      </c>
      <c r="E171" s="11" t="s">
        <v>244</v>
      </c>
      <c r="F171" s="8" t="s">
        <v>37</v>
      </c>
      <c r="G171" s="10">
        <v>149.5</v>
      </c>
      <c r="H171" s="10">
        <f t="shared" si="13"/>
        <v>29.9</v>
      </c>
      <c r="I171" s="10" t="s">
        <v>33</v>
      </c>
      <c r="J171" s="10">
        <v>0</v>
      </c>
      <c r="K171" s="10">
        <f t="shared" si="14"/>
        <v>29.9</v>
      </c>
      <c r="L171" s="11">
        <f>SUMPRODUCT(--($E$3:$E$362=E171),--($K$3:$K$362&gt;K171))+1</f>
        <v>4</v>
      </c>
      <c r="M171" s="20"/>
    </row>
    <row r="172" ht="75" spans="1:13">
      <c r="A172" s="6">
        <v>170</v>
      </c>
      <c r="B172" s="11" t="s">
        <v>248</v>
      </c>
      <c r="C172" s="14" t="s">
        <v>235</v>
      </c>
      <c r="D172" s="11" t="s">
        <v>133</v>
      </c>
      <c r="E172" s="11" t="s">
        <v>249</v>
      </c>
      <c r="F172" s="8" t="s">
        <v>37</v>
      </c>
      <c r="G172" s="10">
        <v>183.5</v>
      </c>
      <c r="H172" s="10">
        <f t="shared" si="13"/>
        <v>36.7</v>
      </c>
      <c r="I172" s="10">
        <v>77.76</v>
      </c>
      <c r="J172" s="10">
        <f t="shared" ref="J172:J194" si="16">I172*0.4</f>
        <v>31.104</v>
      </c>
      <c r="K172" s="10">
        <f t="shared" si="14"/>
        <v>67.804</v>
      </c>
      <c r="L172" s="11">
        <f>SUMPRODUCT(--($E$3:$E$362=E172),--($K$3:$K$362&gt;K172))+1</f>
        <v>1</v>
      </c>
      <c r="M172" s="20"/>
    </row>
    <row r="173" ht="75" spans="1:13">
      <c r="A173" s="6">
        <v>171</v>
      </c>
      <c r="B173" s="11" t="s">
        <v>250</v>
      </c>
      <c r="C173" s="14" t="s">
        <v>235</v>
      </c>
      <c r="D173" s="11" t="s">
        <v>133</v>
      </c>
      <c r="E173" s="11" t="s">
        <v>249</v>
      </c>
      <c r="F173" s="8" t="s">
        <v>37</v>
      </c>
      <c r="G173" s="10">
        <v>153.5</v>
      </c>
      <c r="H173" s="10">
        <f t="shared" si="13"/>
        <v>30.7</v>
      </c>
      <c r="I173" s="10">
        <v>72.58</v>
      </c>
      <c r="J173" s="10">
        <f t="shared" si="16"/>
        <v>29.032</v>
      </c>
      <c r="K173" s="10">
        <f t="shared" si="14"/>
        <v>59.732</v>
      </c>
      <c r="L173" s="11">
        <f>SUMPRODUCT(--($E$3:$E$362=E173),--($K$3:$K$362&gt;K173))+1</f>
        <v>2</v>
      </c>
      <c r="M173" s="20"/>
    </row>
    <row r="174" ht="75" spans="1:13">
      <c r="A174" s="6">
        <v>172</v>
      </c>
      <c r="B174" s="11" t="s">
        <v>251</v>
      </c>
      <c r="C174" s="11" t="s">
        <v>252</v>
      </c>
      <c r="D174" s="11" t="s">
        <v>106</v>
      </c>
      <c r="E174" s="11" t="s">
        <v>253</v>
      </c>
      <c r="F174" s="8" t="s">
        <v>18</v>
      </c>
      <c r="G174" s="10">
        <v>208.5</v>
      </c>
      <c r="H174" s="10">
        <f t="shared" si="13"/>
        <v>41.7</v>
      </c>
      <c r="I174" s="10">
        <v>74.86</v>
      </c>
      <c r="J174" s="10">
        <f t="shared" si="16"/>
        <v>29.944</v>
      </c>
      <c r="K174" s="10">
        <f t="shared" si="14"/>
        <v>71.644</v>
      </c>
      <c r="L174" s="11">
        <f>SUMPRODUCT(--($E$3:$E$362=E174),--($K$3:$K$362&gt;K174))+1</f>
        <v>1</v>
      </c>
      <c r="M174" s="20"/>
    </row>
    <row r="175" ht="75" spans="1:13">
      <c r="A175" s="6">
        <v>173</v>
      </c>
      <c r="B175" s="11" t="s">
        <v>254</v>
      </c>
      <c r="C175" s="11" t="s">
        <v>252</v>
      </c>
      <c r="D175" s="11" t="s">
        <v>106</v>
      </c>
      <c r="E175" s="11" t="s">
        <v>253</v>
      </c>
      <c r="F175" s="8" t="s">
        <v>18</v>
      </c>
      <c r="G175" s="10">
        <v>182</v>
      </c>
      <c r="H175" s="10">
        <f t="shared" si="13"/>
        <v>36.4</v>
      </c>
      <c r="I175" s="10">
        <v>74.36</v>
      </c>
      <c r="J175" s="10">
        <f t="shared" si="16"/>
        <v>29.744</v>
      </c>
      <c r="K175" s="10">
        <f t="shared" si="14"/>
        <v>66.144</v>
      </c>
      <c r="L175" s="11">
        <f>SUMPRODUCT(--($E$3:$E$362=E175),--($K$3:$K$362&gt;K175))+1</f>
        <v>2</v>
      </c>
      <c r="M175" s="20"/>
    </row>
    <row r="176" ht="75" spans="1:13">
      <c r="A176" s="6">
        <v>174</v>
      </c>
      <c r="B176" s="11" t="s">
        <v>255</v>
      </c>
      <c r="C176" s="11" t="s">
        <v>252</v>
      </c>
      <c r="D176" s="11" t="s">
        <v>106</v>
      </c>
      <c r="E176" s="11" t="s">
        <v>253</v>
      </c>
      <c r="F176" s="8" t="s">
        <v>18</v>
      </c>
      <c r="G176" s="10">
        <v>179.5</v>
      </c>
      <c r="H176" s="10">
        <f t="shared" si="13"/>
        <v>35.9</v>
      </c>
      <c r="I176" s="10">
        <v>72.02</v>
      </c>
      <c r="J176" s="10">
        <f t="shared" si="16"/>
        <v>28.808</v>
      </c>
      <c r="K176" s="10">
        <f t="shared" si="14"/>
        <v>64.708</v>
      </c>
      <c r="L176" s="11">
        <f>SUMPRODUCT(--($E$3:$E$362=E176),--($K$3:$K$362&gt;K176))+1</f>
        <v>3</v>
      </c>
      <c r="M176" s="20"/>
    </row>
    <row r="177" ht="75" spans="1:13">
      <c r="A177" s="6">
        <v>175</v>
      </c>
      <c r="B177" s="11" t="s">
        <v>256</v>
      </c>
      <c r="C177" s="11" t="s">
        <v>252</v>
      </c>
      <c r="D177" s="11" t="s">
        <v>138</v>
      </c>
      <c r="E177" s="11" t="s">
        <v>257</v>
      </c>
      <c r="F177" s="8" t="s">
        <v>18</v>
      </c>
      <c r="G177" s="10">
        <v>165.5</v>
      </c>
      <c r="H177" s="10">
        <f t="shared" si="13"/>
        <v>33.1</v>
      </c>
      <c r="I177" s="10">
        <v>80.46</v>
      </c>
      <c r="J177" s="10">
        <f t="shared" si="16"/>
        <v>32.184</v>
      </c>
      <c r="K177" s="10">
        <f t="shared" si="14"/>
        <v>65.284</v>
      </c>
      <c r="L177" s="11">
        <f>SUMPRODUCT(--($E$3:$E$362=E177),--($K$3:$K$362&gt;K177))+1</f>
        <v>1</v>
      </c>
      <c r="M177" s="20"/>
    </row>
    <row r="178" ht="75" spans="1:13">
      <c r="A178" s="6">
        <v>176</v>
      </c>
      <c r="B178" s="11" t="s">
        <v>258</v>
      </c>
      <c r="C178" s="11" t="s">
        <v>252</v>
      </c>
      <c r="D178" s="11" t="s">
        <v>138</v>
      </c>
      <c r="E178" s="11" t="s">
        <v>257</v>
      </c>
      <c r="F178" s="8" t="s">
        <v>18</v>
      </c>
      <c r="G178" s="10">
        <v>165.5</v>
      </c>
      <c r="H178" s="10">
        <f t="shared" si="13"/>
        <v>33.1</v>
      </c>
      <c r="I178" s="10">
        <v>76.7</v>
      </c>
      <c r="J178" s="10">
        <f t="shared" si="16"/>
        <v>30.68</v>
      </c>
      <c r="K178" s="10">
        <f t="shared" si="14"/>
        <v>63.78</v>
      </c>
      <c r="L178" s="11">
        <f>SUMPRODUCT(--($E$3:$E$362=E178),--($K$3:$K$362&gt;K178))+1</f>
        <v>2</v>
      </c>
      <c r="M178" s="20"/>
    </row>
    <row r="179" ht="75" spans="1:13">
      <c r="A179" s="6">
        <v>177</v>
      </c>
      <c r="B179" s="11" t="s">
        <v>259</v>
      </c>
      <c r="C179" s="11" t="s">
        <v>252</v>
      </c>
      <c r="D179" s="11" t="s">
        <v>138</v>
      </c>
      <c r="E179" s="11" t="s">
        <v>257</v>
      </c>
      <c r="F179" s="8" t="s">
        <v>18</v>
      </c>
      <c r="G179" s="10">
        <v>163.5</v>
      </c>
      <c r="H179" s="10">
        <f t="shared" si="13"/>
        <v>32.7</v>
      </c>
      <c r="I179" s="10">
        <v>77.38</v>
      </c>
      <c r="J179" s="10">
        <f t="shared" si="16"/>
        <v>30.952</v>
      </c>
      <c r="K179" s="10">
        <f t="shared" si="14"/>
        <v>63.652</v>
      </c>
      <c r="L179" s="11">
        <f>SUMPRODUCT(--($E$3:$E$362=E179),--($K$3:$K$362&gt;K179))+1</f>
        <v>3</v>
      </c>
      <c r="M179" s="20"/>
    </row>
    <row r="180" ht="75" spans="1:13">
      <c r="A180" s="6">
        <v>178</v>
      </c>
      <c r="B180" s="11" t="s">
        <v>260</v>
      </c>
      <c r="C180" s="11" t="s">
        <v>252</v>
      </c>
      <c r="D180" s="11" t="s">
        <v>138</v>
      </c>
      <c r="E180" s="11" t="s">
        <v>261</v>
      </c>
      <c r="F180" s="8" t="s">
        <v>18</v>
      </c>
      <c r="G180" s="10">
        <v>226</v>
      </c>
      <c r="H180" s="10">
        <f t="shared" si="13"/>
        <v>45.2</v>
      </c>
      <c r="I180" s="10">
        <v>82.44</v>
      </c>
      <c r="J180" s="10">
        <f t="shared" si="16"/>
        <v>32.976</v>
      </c>
      <c r="K180" s="10">
        <f t="shared" si="14"/>
        <v>78.176</v>
      </c>
      <c r="L180" s="11">
        <f>SUMPRODUCT(--($E$3:$E$362=E180),--($K$3:$K$362&gt;K180))+1</f>
        <v>1</v>
      </c>
      <c r="M180" s="20"/>
    </row>
    <row r="181" ht="75" spans="1:13">
      <c r="A181" s="6">
        <v>179</v>
      </c>
      <c r="B181" s="11" t="s">
        <v>262</v>
      </c>
      <c r="C181" s="11" t="s">
        <v>252</v>
      </c>
      <c r="D181" s="11" t="s">
        <v>138</v>
      </c>
      <c r="E181" s="11" t="s">
        <v>261</v>
      </c>
      <c r="F181" s="8" t="s">
        <v>18</v>
      </c>
      <c r="G181" s="10">
        <v>196.5</v>
      </c>
      <c r="H181" s="10">
        <f t="shared" si="13"/>
        <v>39.3</v>
      </c>
      <c r="I181" s="10">
        <v>79.86</v>
      </c>
      <c r="J181" s="10">
        <f t="shared" si="16"/>
        <v>31.944</v>
      </c>
      <c r="K181" s="10">
        <f t="shared" si="14"/>
        <v>71.244</v>
      </c>
      <c r="L181" s="11">
        <f>SUMPRODUCT(--($E$3:$E$362=E181),--($K$3:$K$362&gt;K181))+1</f>
        <v>2</v>
      </c>
      <c r="M181" s="20"/>
    </row>
    <row r="182" ht="75" spans="1:13">
      <c r="A182" s="6">
        <v>180</v>
      </c>
      <c r="B182" s="11" t="s">
        <v>263</v>
      </c>
      <c r="C182" s="11" t="s">
        <v>252</v>
      </c>
      <c r="D182" s="11" t="s">
        <v>138</v>
      </c>
      <c r="E182" s="11" t="s">
        <v>261</v>
      </c>
      <c r="F182" s="8" t="s">
        <v>18</v>
      </c>
      <c r="G182" s="10">
        <v>198</v>
      </c>
      <c r="H182" s="10">
        <f t="shared" si="13"/>
        <v>39.6</v>
      </c>
      <c r="I182" s="10">
        <v>65.94</v>
      </c>
      <c r="J182" s="10">
        <f t="shared" si="16"/>
        <v>26.376</v>
      </c>
      <c r="K182" s="10">
        <f t="shared" si="14"/>
        <v>65.976</v>
      </c>
      <c r="L182" s="11">
        <f>SUMPRODUCT(--($E$3:$E$362=E182),--($K$3:$K$362&gt;K182))+1</f>
        <v>3</v>
      </c>
      <c r="M182" s="20"/>
    </row>
    <row r="183" ht="75" spans="1:13">
      <c r="A183" s="6">
        <v>181</v>
      </c>
      <c r="B183" s="11" t="s">
        <v>264</v>
      </c>
      <c r="C183" s="11" t="s">
        <v>252</v>
      </c>
      <c r="D183" s="11" t="s">
        <v>133</v>
      </c>
      <c r="E183" s="11" t="s">
        <v>265</v>
      </c>
      <c r="F183" s="8" t="s">
        <v>37</v>
      </c>
      <c r="G183" s="10">
        <v>168.5</v>
      </c>
      <c r="H183" s="10">
        <f t="shared" si="13"/>
        <v>33.7</v>
      </c>
      <c r="I183" s="10">
        <v>80.72</v>
      </c>
      <c r="J183" s="10">
        <f t="shared" si="16"/>
        <v>32.288</v>
      </c>
      <c r="K183" s="10">
        <f t="shared" si="14"/>
        <v>65.988</v>
      </c>
      <c r="L183" s="11">
        <f>SUMPRODUCT(--($E$3:$E$362=E183),--($K$3:$K$362&gt;K183))+1</f>
        <v>1</v>
      </c>
      <c r="M183" s="20"/>
    </row>
    <row r="184" ht="75" spans="1:13">
      <c r="A184" s="6">
        <v>182</v>
      </c>
      <c r="B184" s="11" t="s">
        <v>266</v>
      </c>
      <c r="C184" s="11" t="s">
        <v>252</v>
      </c>
      <c r="D184" s="11" t="s">
        <v>133</v>
      </c>
      <c r="E184" s="11" t="s">
        <v>265</v>
      </c>
      <c r="F184" s="8" t="s">
        <v>37</v>
      </c>
      <c r="G184" s="10">
        <v>177.5</v>
      </c>
      <c r="H184" s="10">
        <f t="shared" si="13"/>
        <v>35.5</v>
      </c>
      <c r="I184" s="10">
        <v>74.6</v>
      </c>
      <c r="J184" s="10">
        <f t="shared" si="16"/>
        <v>29.84</v>
      </c>
      <c r="K184" s="10">
        <f t="shared" si="14"/>
        <v>65.34</v>
      </c>
      <c r="L184" s="11">
        <f>SUMPRODUCT(--($E$3:$E$362=E184),--($K$3:$K$362&gt;K184))+1</f>
        <v>2</v>
      </c>
      <c r="M184" s="20"/>
    </row>
    <row r="185" ht="75" spans="1:13">
      <c r="A185" s="6">
        <v>183</v>
      </c>
      <c r="B185" s="11" t="s">
        <v>267</v>
      </c>
      <c r="C185" s="11" t="s">
        <v>252</v>
      </c>
      <c r="D185" s="11" t="s">
        <v>133</v>
      </c>
      <c r="E185" s="11" t="s">
        <v>265</v>
      </c>
      <c r="F185" s="8" t="s">
        <v>37</v>
      </c>
      <c r="G185" s="10">
        <v>169.5</v>
      </c>
      <c r="H185" s="10">
        <f t="shared" si="13"/>
        <v>33.9</v>
      </c>
      <c r="I185" s="10">
        <v>77.9</v>
      </c>
      <c r="J185" s="10">
        <f t="shared" si="16"/>
        <v>31.16</v>
      </c>
      <c r="K185" s="10">
        <f t="shared" si="14"/>
        <v>65.06</v>
      </c>
      <c r="L185" s="11">
        <f>SUMPRODUCT(--($E$3:$E$362=E185),--($K$3:$K$362&gt;K185))+1</f>
        <v>3</v>
      </c>
      <c r="M185" s="20"/>
    </row>
    <row r="186" ht="75" spans="1:13">
      <c r="A186" s="6">
        <v>184</v>
      </c>
      <c r="B186" s="11" t="s">
        <v>268</v>
      </c>
      <c r="C186" s="11" t="s">
        <v>252</v>
      </c>
      <c r="D186" s="11" t="s">
        <v>133</v>
      </c>
      <c r="E186" s="11" t="s">
        <v>269</v>
      </c>
      <c r="F186" s="8" t="s">
        <v>37</v>
      </c>
      <c r="G186" s="10">
        <v>184.5</v>
      </c>
      <c r="H186" s="10">
        <f t="shared" si="13"/>
        <v>36.9</v>
      </c>
      <c r="I186" s="10">
        <v>80.6</v>
      </c>
      <c r="J186" s="10">
        <f t="shared" si="16"/>
        <v>32.24</v>
      </c>
      <c r="K186" s="10">
        <f t="shared" si="14"/>
        <v>69.14</v>
      </c>
      <c r="L186" s="11">
        <f>SUMPRODUCT(--($E$3:$E$362=E186),--($K$3:$K$362&gt;K186))+1</f>
        <v>1</v>
      </c>
      <c r="M186" s="20"/>
    </row>
    <row r="187" ht="75" spans="1:13">
      <c r="A187" s="6">
        <v>185</v>
      </c>
      <c r="B187" s="11" t="s">
        <v>270</v>
      </c>
      <c r="C187" s="11" t="s">
        <v>252</v>
      </c>
      <c r="D187" s="11" t="s">
        <v>133</v>
      </c>
      <c r="E187" s="11" t="s">
        <v>269</v>
      </c>
      <c r="F187" s="8" t="s">
        <v>37</v>
      </c>
      <c r="G187" s="10">
        <v>167</v>
      </c>
      <c r="H187" s="10">
        <f t="shared" si="13"/>
        <v>33.4</v>
      </c>
      <c r="I187" s="10">
        <v>72.62</v>
      </c>
      <c r="J187" s="10">
        <f t="shared" si="16"/>
        <v>29.048</v>
      </c>
      <c r="K187" s="10">
        <f t="shared" si="14"/>
        <v>62.448</v>
      </c>
      <c r="L187" s="11">
        <f>SUMPRODUCT(--($E$3:$E$362=E187),--($K$3:$K$362&gt;K187))+1</f>
        <v>2</v>
      </c>
      <c r="M187" s="20"/>
    </row>
    <row r="188" ht="75" spans="1:13">
      <c r="A188" s="6">
        <v>186</v>
      </c>
      <c r="B188" s="11" t="s">
        <v>271</v>
      </c>
      <c r="C188" s="11" t="s">
        <v>252</v>
      </c>
      <c r="D188" s="11" t="s">
        <v>133</v>
      </c>
      <c r="E188" s="11" t="s">
        <v>269</v>
      </c>
      <c r="F188" s="8" t="s">
        <v>37</v>
      </c>
      <c r="G188" s="10">
        <v>160.5</v>
      </c>
      <c r="H188" s="10">
        <f t="shared" si="13"/>
        <v>32.1</v>
      </c>
      <c r="I188" s="10">
        <v>71.1</v>
      </c>
      <c r="J188" s="10">
        <f t="shared" si="16"/>
        <v>28.44</v>
      </c>
      <c r="K188" s="10">
        <f t="shared" si="14"/>
        <v>60.54</v>
      </c>
      <c r="L188" s="11">
        <f>SUMPRODUCT(--($E$3:$E$362=E188),--($K$3:$K$362&gt;K188))+1</f>
        <v>3</v>
      </c>
      <c r="M188" s="20"/>
    </row>
    <row r="189" ht="75" spans="1:13">
      <c r="A189" s="6">
        <v>187</v>
      </c>
      <c r="B189" s="11" t="s">
        <v>272</v>
      </c>
      <c r="C189" s="11" t="s">
        <v>252</v>
      </c>
      <c r="D189" s="11" t="s">
        <v>133</v>
      </c>
      <c r="E189" s="11" t="s">
        <v>269</v>
      </c>
      <c r="F189" s="8" t="s">
        <v>37</v>
      </c>
      <c r="G189" s="10">
        <v>160.5</v>
      </c>
      <c r="H189" s="10">
        <f t="shared" si="13"/>
        <v>32.1</v>
      </c>
      <c r="I189" s="10">
        <v>67.74</v>
      </c>
      <c r="J189" s="10">
        <f t="shared" si="16"/>
        <v>27.096</v>
      </c>
      <c r="K189" s="10">
        <f t="shared" si="14"/>
        <v>59.196</v>
      </c>
      <c r="L189" s="11">
        <f>SUMPRODUCT(--($E$3:$E$362=E189),--($K$3:$K$362&gt;K189))+1</f>
        <v>4</v>
      </c>
      <c r="M189" s="20"/>
    </row>
    <row r="190" ht="75" spans="1:13">
      <c r="A190" s="6">
        <v>188</v>
      </c>
      <c r="B190" s="11" t="s">
        <v>273</v>
      </c>
      <c r="C190" s="11" t="s">
        <v>252</v>
      </c>
      <c r="D190" s="11" t="s">
        <v>133</v>
      </c>
      <c r="E190" s="11" t="s">
        <v>269</v>
      </c>
      <c r="F190" s="8" t="s">
        <v>37</v>
      </c>
      <c r="G190" s="10">
        <v>160.5</v>
      </c>
      <c r="H190" s="10">
        <f t="shared" si="13"/>
        <v>32.1</v>
      </c>
      <c r="I190" s="10">
        <v>65.72</v>
      </c>
      <c r="J190" s="10">
        <f t="shared" si="16"/>
        <v>26.288</v>
      </c>
      <c r="K190" s="10">
        <f t="shared" si="14"/>
        <v>58.388</v>
      </c>
      <c r="L190" s="11">
        <f>SUMPRODUCT(--($E$3:$E$362=E190),--($K$3:$K$362&gt;K190))+1</f>
        <v>5</v>
      </c>
      <c r="M190" s="20"/>
    </row>
    <row r="191" ht="75" spans="1:13">
      <c r="A191" s="6">
        <v>189</v>
      </c>
      <c r="B191" s="11" t="s">
        <v>274</v>
      </c>
      <c r="C191" s="11" t="s">
        <v>252</v>
      </c>
      <c r="D191" s="11" t="s">
        <v>133</v>
      </c>
      <c r="E191" s="11" t="s">
        <v>269</v>
      </c>
      <c r="F191" s="8" t="s">
        <v>37</v>
      </c>
      <c r="G191" s="10">
        <v>147</v>
      </c>
      <c r="H191" s="10">
        <f t="shared" si="13"/>
        <v>29.4</v>
      </c>
      <c r="I191" s="10">
        <v>67.66</v>
      </c>
      <c r="J191" s="10">
        <f t="shared" si="16"/>
        <v>27.064</v>
      </c>
      <c r="K191" s="10">
        <f t="shared" si="14"/>
        <v>56.464</v>
      </c>
      <c r="L191" s="11">
        <f>SUMPRODUCT(--($E$3:$E$362=E191),--($K$3:$K$362&gt;K191))+1</f>
        <v>6</v>
      </c>
      <c r="M191" s="20"/>
    </row>
    <row r="192" ht="75" spans="1:13">
      <c r="A192" s="6">
        <v>190</v>
      </c>
      <c r="B192" s="11" t="s">
        <v>275</v>
      </c>
      <c r="C192" s="11" t="s">
        <v>252</v>
      </c>
      <c r="D192" s="11" t="s">
        <v>133</v>
      </c>
      <c r="E192" s="11" t="s">
        <v>269</v>
      </c>
      <c r="F192" s="8" t="s">
        <v>37</v>
      </c>
      <c r="G192" s="10">
        <v>140</v>
      </c>
      <c r="H192" s="10">
        <f t="shared" si="13"/>
        <v>28</v>
      </c>
      <c r="I192" s="10">
        <v>69.4</v>
      </c>
      <c r="J192" s="10">
        <f t="shared" si="16"/>
        <v>27.76</v>
      </c>
      <c r="K192" s="10">
        <f t="shared" si="14"/>
        <v>55.76</v>
      </c>
      <c r="L192" s="11">
        <f>SUMPRODUCT(--($E$3:$E$362=E192),--($K$3:$K$362&gt;K192))+1</f>
        <v>7</v>
      </c>
      <c r="M192" s="20"/>
    </row>
    <row r="193" ht="75" spans="1:13">
      <c r="A193" s="6">
        <v>191</v>
      </c>
      <c r="B193" s="11" t="s">
        <v>276</v>
      </c>
      <c r="C193" s="11" t="s">
        <v>252</v>
      </c>
      <c r="D193" s="11" t="s">
        <v>133</v>
      </c>
      <c r="E193" s="11" t="s">
        <v>277</v>
      </c>
      <c r="F193" s="8" t="s">
        <v>37</v>
      </c>
      <c r="G193" s="10">
        <v>208.5</v>
      </c>
      <c r="H193" s="10">
        <f t="shared" si="13"/>
        <v>41.7</v>
      </c>
      <c r="I193" s="10">
        <v>68.82</v>
      </c>
      <c r="J193" s="10">
        <f t="shared" si="16"/>
        <v>27.528</v>
      </c>
      <c r="K193" s="10">
        <f t="shared" si="14"/>
        <v>69.228</v>
      </c>
      <c r="L193" s="11">
        <f>SUMPRODUCT(--($E$3:$E$362=E193),--($K$3:$K$362&gt;K193))+1</f>
        <v>1</v>
      </c>
      <c r="M193" s="20"/>
    </row>
    <row r="194" ht="75" spans="1:13">
      <c r="A194" s="6">
        <v>192</v>
      </c>
      <c r="B194" s="11" t="s">
        <v>278</v>
      </c>
      <c r="C194" s="11" t="s">
        <v>252</v>
      </c>
      <c r="D194" s="11" t="s">
        <v>133</v>
      </c>
      <c r="E194" s="11" t="s">
        <v>277</v>
      </c>
      <c r="F194" s="8" t="s">
        <v>37</v>
      </c>
      <c r="G194" s="10">
        <v>198.5</v>
      </c>
      <c r="H194" s="10">
        <f t="shared" si="13"/>
        <v>39.7</v>
      </c>
      <c r="I194" s="10">
        <v>65.64</v>
      </c>
      <c r="J194" s="10">
        <f t="shared" si="16"/>
        <v>26.256</v>
      </c>
      <c r="K194" s="10">
        <f t="shared" si="14"/>
        <v>65.956</v>
      </c>
      <c r="L194" s="11">
        <f>SUMPRODUCT(--($E$3:$E$362=E194),--($K$3:$K$362&gt;K194))+1</f>
        <v>2</v>
      </c>
      <c r="M194" s="20"/>
    </row>
    <row r="195" ht="75" spans="1:13">
      <c r="A195" s="6">
        <v>193</v>
      </c>
      <c r="B195" s="11" t="s">
        <v>279</v>
      </c>
      <c r="C195" s="11" t="s">
        <v>252</v>
      </c>
      <c r="D195" s="11" t="s">
        <v>133</v>
      </c>
      <c r="E195" s="11" t="s">
        <v>277</v>
      </c>
      <c r="F195" s="8" t="s">
        <v>37</v>
      </c>
      <c r="G195" s="10">
        <v>206.5</v>
      </c>
      <c r="H195" s="10">
        <f t="shared" ref="H195:H258" si="17">G195/3*0.6</f>
        <v>41.3</v>
      </c>
      <c r="I195" s="10" t="s">
        <v>33</v>
      </c>
      <c r="J195" s="10">
        <v>0</v>
      </c>
      <c r="K195" s="10">
        <f t="shared" ref="K195:K258" si="18">H195+J195</f>
        <v>41.3</v>
      </c>
      <c r="L195" s="11">
        <f>SUMPRODUCT(--($E$3:$E$362=E195),--($K$3:$K$362&gt;K195))+1</f>
        <v>3</v>
      </c>
      <c r="M195" s="20"/>
    </row>
    <row r="196" ht="75" spans="1:13">
      <c r="A196" s="6">
        <v>194</v>
      </c>
      <c r="B196" s="11" t="s">
        <v>280</v>
      </c>
      <c r="C196" s="11" t="s">
        <v>252</v>
      </c>
      <c r="D196" s="11" t="s">
        <v>133</v>
      </c>
      <c r="E196" s="11" t="s">
        <v>281</v>
      </c>
      <c r="F196" s="8" t="s">
        <v>37</v>
      </c>
      <c r="G196" s="10">
        <v>200</v>
      </c>
      <c r="H196" s="10">
        <f t="shared" si="17"/>
        <v>40</v>
      </c>
      <c r="I196" s="10">
        <v>74.88</v>
      </c>
      <c r="J196" s="10">
        <f t="shared" ref="J196:J203" si="19">I196*0.4</f>
        <v>29.952</v>
      </c>
      <c r="K196" s="10">
        <f t="shared" si="18"/>
        <v>69.952</v>
      </c>
      <c r="L196" s="11">
        <f>SUMPRODUCT(--($E$3:$E$362=E196),--($K$3:$K$362&gt;K196))+1</f>
        <v>1</v>
      </c>
      <c r="M196" s="20"/>
    </row>
    <row r="197" ht="75" spans="1:13">
      <c r="A197" s="6">
        <v>195</v>
      </c>
      <c r="B197" s="11" t="s">
        <v>282</v>
      </c>
      <c r="C197" s="11" t="s">
        <v>252</v>
      </c>
      <c r="D197" s="11" t="s">
        <v>133</v>
      </c>
      <c r="E197" s="11" t="s">
        <v>281</v>
      </c>
      <c r="F197" s="8" t="s">
        <v>37</v>
      </c>
      <c r="G197" s="10">
        <v>191.5</v>
      </c>
      <c r="H197" s="10">
        <f t="shared" si="17"/>
        <v>38.3</v>
      </c>
      <c r="I197" s="10">
        <v>68.32</v>
      </c>
      <c r="J197" s="10">
        <f t="shared" si="19"/>
        <v>27.328</v>
      </c>
      <c r="K197" s="10">
        <f t="shared" si="18"/>
        <v>65.628</v>
      </c>
      <c r="L197" s="11">
        <f>SUMPRODUCT(--($E$3:$E$362=E197),--($K$3:$K$362&gt;K197))+1</f>
        <v>2</v>
      </c>
      <c r="M197" s="20"/>
    </row>
    <row r="198" ht="75" spans="1:13">
      <c r="A198" s="6">
        <v>196</v>
      </c>
      <c r="B198" s="11" t="s">
        <v>283</v>
      </c>
      <c r="C198" s="11" t="s">
        <v>252</v>
      </c>
      <c r="D198" s="11" t="s">
        <v>133</v>
      </c>
      <c r="E198" s="11" t="s">
        <v>281</v>
      </c>
      <c r="F198" s="8" t="s">
        <v>37</v>
      </c>
      <c r="G198" s="10">
        <v>183.5</v>
      </c>
      <c r="H198" s="10">
        <f t="shared" si="17"/>
        <v>36.7</v>
      </c>
      <c r="I198" s="10">
        <v>70.98</v>
      </c>
      <c r="J198" s="10">
        <f t="shared" si="19"/>
        <v>28.392</v>
      </c>
      <c r="K198" s="10">
        <f t="shared" si="18"/>
        <v>65.092</v>
      </c>
      <c r="L198" s="11">
        <f>SUMPRODUCT(--($E$3:$E$362=E198),--($K$3:$K$362&gt;K198))+1</f>
        <v>3</v>
      </c>
      <c r="M198" s="20"/>
    </row>
    <row r="199" ht="75" spans="1:13">
      <c r="A199" s="6">
        <v>197</v>
      </c>
      <c r="B199" s="12">
        <v>1152230601601</v>
      </c>
      <c r="C199" s="14" t="s">
        <v>284</v>
      </c>
      <c r="D199" s="11" t="s">
        <v>133</v>
      </c>
      <c r="E199" s="8" t="s">
        <v>285</v>
      </c>
      <c r="F199" s="8" t="s">
        <v>37</v>
      </c>
      <c r="G199" s="13">
        <v>175.5</v>
      </c>
      <c r="H199" s="10">
        <f t="shared" si="17"/>
        <v>35.1</v>
      </c>
      <c r="I199" s="10">
        <v>69.92</v>
      </c>
      <c r="J199" s="10">
        <f t="shared" si="19"/>
        <v>27.968</v>
      </c>
      <c r="K199" s="10">
        <f t="shared" si="18"/>
        <v>63.068</v>
      </c>
      <c r="L199" s="11">
        <f>SUMPRODUCT(--($E$3:$E$362=E199),--($K$3:$K$362&gt;K199))+1</f>
        <v>1</v>
      </c>
      <c r="M199" s="20"/>
    </row>
    <row r="200" ht="75" spans="1:13">
      <c r="A200" s="6">
        <v>198</v>
      </c>
      <c r="B200" s="12">
        <v>1152230601405</v>
      </c>
      <c r="C200" s="14" t="s">
        <v>284</v>
      </c>
      <c r="D200" s="11" t="s">
        <v>133</v>
      </c>
      <c r="E200" s="8" t="s">
        <v>286</v>
      </c>
      <c r="F200" s="8" t="s">
        <v>37</v>
      </c>
      <c r="G200" s="13">
        <v>192</v>
      </c>
      <c r="H200" s="10">
        <f t="shared" si="17"/>
        <v>38.4</v>
      </c>
      <c r="I200" s="10">
        <v>83.22</v>
      </c>
      <c r="J200" s="10">
        <f t="shared" si="19"/>
        <v>33.288</v>
      </c>
      <c r="K200" s="10">
        <f t="shared" si="18"/>
        <v>71.688</v>
      </c>
      <c r="L200" s="11">
        <f>SUMPRODUCT(--($E$3:$E$362=E200),--($K$3:$K$362&gt;K200))+1</f>
        <v>1</v>
      </c>
      <c r="M200" s="20"/>
    </row>
    <row r="201" ht="75" spans="1:13">
      <c r="A201" s="6">
        <v>199</v>
      </c>
      <c r="B201" s="12">
        <v>1152230600427</v>
      </c>
      <c r="C201" s="14" t="s">
        <v>284</v>
      </c>
      <c r="D201" s="11" t="s">
        <v>133</v>
      </c>
      <c r="E201" s="8" t="s">
        <v>286</v>
      </c>
      <c r="F201" s="8" t="s">
        <v>37</v>
      </c>
      <c r="G201" s="13">
        <v>200.5</v>
      </c>
      <c r="H201" s="10">
        <f t="shared" si="17"/>
        <v>40.1</v>
      </c>
      <c r="I201" s="10">
        <v>74.52</v>
      </c>
      <c r="J201" s="10">
        <f t="shared" si="19"/>
        <v>29.808</v>
      </c>
      <c r="K201" s="10">
        <f t="shared" si="18"/>
        <v>69.908</v>
      </c>
      <c r="L201" s="11">
        <f>SUMPRODUCT(--($E$3:$E$362=E201),--($K$3:$K$362&gt;K201))+1</f>
        <v>2</v>
      </c>
      <c r="M201" s="20"/>
    </row>
    <row r="202" ht="75" spans="1:13">
      <c r="A202" s="6">
        <v>200</v>
      </c>
      <c r="B202" s="12">
        <v>1152230604417</v>
      </c>
      <c r="C202" s="14" t="s">
        <v>284</v>
      </c>
      <c r="D202" s="11" t="s">
        <v>133</v>
      </c>
      <c r="E202" s="8" t="s">
        <v>286</v>
      </c>
      <c r="F202" s="8" t="s">
        <v>37</v>
      </c>
      <c r="G202" s="13">
        <v>186.5</v>
      </c>
      <c r="H202" s="10">
        <f t="shared" si="17"/>
        <v>37.3</v>
      </c>
      <c r="I202" s="10">
        <v>71.48</v>
      </c>
      <c r="J202" s="10">
        <f t="shared" si="19"/>
        <v>28.592</v>
      </c>
      <c r="K202" s="10">
        <f t="shared" si="18"/>
        <v>65.892</v>
      </c>
      <c r="L202" s="11">
        <f>SUMPRODUCT(--($E$3:$E$362=E202),--($K$3:$K$362&gt;K202))+1</f>
        <v>3</v>
      </c>
      <c r="M202" s="20"/>
    </row>
    <row r="203" ht="75" spans="1:13">
      <c r="A203" s="6">
        <v>201</v>
      </c>
      <c r="B203" s="12" t="s">
        <v>287</v>
      </c>
      <c r="C203" s="14" t="s">
        <v>288</v>
      </c>
      <c r="D203" s="11" t="s">
        <v>61</v>
      </c>
      <c r="E203" s="8" t="s">
        <v>289</v>
      </c>
      <c r="F203" s="8" t="s">
        <v>18</v>
      </c>
      <c r="G203" s="13">
        <v>187</v>
      </c>
      <c r="H203" s="10">
        <f t="shared" si="17"/>
        <v>37.4</v>
      </c>
      <c r="I203" s="10">
        <v>73.12</v>
      </c>
      <c r="J203" s="10">
        <f t="shared" si="19"/>
        <v>29.248</v>
      </c>
      <c r="K203" s="10">
        <f t="shared" si="18"/>
        <v>66.648</v>
      </c>
      <c r="L203" s="11">
        <f>SUMPRODUCT(--($E$3:$E$362=E203),--($K$3:$K$362&gt;K203))+1</f>
        <v>1</v>
      </c>
      <c r="M203" s="20"/>
    </row>
    <row r="204" ht="75" spans="1:13">
      <c r="A204" s="6">
        <v>202</v>
      </c>
      <c r="B204" s="12" t="s">
        <v>290</v>
      </c>
      <c r="C204" s="14" t="s">
        <v>288</v>
      </c>
      <c r="D204" s="11" t="s">
        <v>61</v>
      </c>
      <c r="E204" s="8" t="s">
        <v>289</v>
      </c>
      <c r="F204" s="8" t="s">
        <v>18</v>
      </c>
      <c r="G204" s="13">
        <v>187.5</v>
      </c>
      <c r="H204" s="10">
        <f t="shared" si="17"/>
        <v>37.5</v>
      </c>
      <c r="I204" s="10" t="s">
        <v>33</v>
      </c>
      <c r="J204" s="10">
        <v>0</v>
      </c>
      <c r="K204" s="10">
        <f t="shared" si="18"/>
        <v>37.5</v>
      </c>
      <c r="L204" s="11">
        <f>SUMPRODUCT(--($E$3:$E$362=E204),--($K$3:$K$362&gt;K204))+1</f>
        <v>2</v>
      </c>
      <c r="M204" s="20"/>
    </row>
    <row r="205" ht="75" spans="1:13">
      <c r="A205" s="6">
        <v>203</v>
      </c>
      <c r="B205" s="12" t="s">
        <v>291</v>
      </c>
      <c r="C205" s="14" t="s">
        <v>288</v>
      </c>
      <c r="D205" s="11" t="s">
        <v>61</v>
      </c>
      <c r="E205" s="8" t="s">
        <v>289</v>
      </c>
      <c r="F205" s="8" t="s">
        <v>18</v>
      </c>
      <c r="G205" s="13">
        <v>185.5</v>
      </c>
      <c r="H205" s="10">
        <f t="shared" si="17"/>
        <v>37.1</v>
      </c>
      <c r="I205" s="10" t="s">
        <v>33</v>
      </c>
      <c r="J205" s="10">
        <v>0</v>
      </c>
      <c r="K205" s="10">
        <f t="shared" si="18"/>
        <v>37.1</v>
      </c>
      <c r="L205" s="11">
        <f>SUMPRODUCT(--($E$3:$E$362=E205),--($K$3:$K$362&gt;K205))+1</f>
        <v>3</v>
      </c>
      <c r="M205" s="20"/>
    </row>
    <row r="206" ht="75" spans="1:13">
      <c r="A206" s="6">
        <v>204</v>
      </c>
      <c r="B206" s="12" t="s">
        <v>292</v>
      </c>
      <c r="C206" s="14" t="s">
        <v>288</v>
      </c>
      <c r="D206" s="11" t="s">
        <v>133</v>
      </c>
      <c r="E206" s="8" t="s">
        <v>293</v>
      </c>
      <c r="F206" s="8" t="s">
        <v>37</v>
      </c>
      <c r="G206" s="13">
        <v>189</v>
      </c>
      <c r="H206" s="10">
        <f t="shared" si="17"/>
        <v>37.8</v>
      </c>
      <c r="I206" s="10">
        <v>78.86</v>
      </c>
      <c r="J206" s="10">
        <f t="shared" ref="J206:J251" si="20">I206*0.4</f>
        <v>31.544</v>
      </c>
      <c r="K206" s="10">
        <f t="shared" si="18"/>
        <v>69.344</v>
      </c>
      <c r="L206" s="11">
        <f>SUMPRODUCT(--($E$3:$E$362=E206),--($K$3:$K$362&gt;K206))+1</f>
        <v>1</v>
      </c>
      <c r="M206" s="20"/>
    </row>
    <row r="207" ht="75" spans="1:13">
      <c r="A207" s="6">
        <v>205</v>
      </c>
      <c r="B207" s="12" t="s">
        <v>294</v>
      </c>
      <c r="C207" s="14" t="s">
        <v>288</v>
      </c>
      <c r="D207" s="11" t="s">
        <v>133</v>
      </c>
      <c r="E207" s="8" t="s">
        <v>293</v>
      </c>
      <c r="F207" s="8" t="s">
        <v>37</v>
      </c>
      <c r="G207" s="13">
        <v>179</v>
      </c>
      <c r="H207" s="10">
        <f t="shared" si="17"/>
        <v>35.8</v>
      </c>
      <c r="I207" s="10">
        <v>79.58</v>
      </c>
      <c r="J207" s="10">
        <f t="shared" si="20"/>
        <v>31.832</v>
      </c>
      <c r="K207" s="10">
        <f t="shared" si="18"/>
        <v>67.632</v>
      </c>
      <c r="L207" s="11">
        <f>SUMPRODUCT(--($E$3:$E$362=E207),--($K$3:$K$362&gt;K207))+1</f>
        <v>2</v>
      </c>
      <c r="M207" s="20"/>
    </row>
    <row r="208" ht="75" spans="1:13">
      <c r="A208" s="6">
        <v>206</v>
      </c>
      <c r="B208" s="12" t="s">
        <v>295</v>
      </c>
      <c r="C208" s="14" t="s">
        <v>288</v>
      </c>
      <c r="D208" s="11" t="s">
        <v>133</v>
      </c>
      <c r="E208" s="8" t="s">
        <v>293</v>
      </c>
      <c r="F208" s="8" t="s">
        <v>37</v>
      </c>
      <c r="G208" s="13">
        <v>169.5</v>
      </c>
      <c r="H208" s="10">
        <f t="shared" si="17"/>
        <v>33.9</v>
      </c>
      <c r="I208" s="10">
        <v>67.76</v>
      </c>
      <c r="J208" s="10">
        <f t="shared" si="20"/>
        <v>27.104</v>
      </c>
      <c r="K208" s="10">
        <f t="shared" si="18"/>
        <v>61.004</v>
      </c>
      <c r="L208" s="11">
        <f>SUMPRODUCT(--($E$3:$E$362=E208),--($K$3:$K$362&gt;K208))+1</f>
        <v>3</v>
      </c>
      <c r="M208" s="20"/>
    </row>
    <row r="209" ht="75" spans="1:13">
      <c r="A209" s="6">
        <v>207</v>
      </c>
      <c r="B209" s="7" t="s">
        <v>296</v>
      </c>
      <c r="C209" s="14" t="s">
        <v>297</v>
      </c>
      <c r="D209" s="7" t="s">
        <v>298</v>
      </c>
      <c r="E209" s="7" t="s">
        <v>299</v>
      </c>
      <c r="F209" s="8" t="s">
        <v>37</v>
      </c>
      <c r="G209" s="9">
        <v>158.2</v>
      </c>
      <c r="H209" s="10">
        <f t="shared" si="17"/>
        <v>31.64</v>
      </c>
      <c r="I209" s="10">
        <v>65.92</v>
      </c>
      <c r="J209" s="10">
        <f t="shared" si="20"/>
        <v>26.368</v>
      </c>
      <c r="K209" s="10">
        <f t="shared" si="18"/>
        <v>58.008</v>
      </c>
      <c r="L209" s="11">
        <f>SUMPRODUCT(--($E$3:$E$362=E209),--($K$3:$K$362&gt;K209))+1</f>
        <v>1</v>
      </c>
      <c r="M209" s="20"/>
    </row>
    <row r="210" ht="56.25" spans="1:13">
      <c r="A210" s="6">
        <v>208</v>
      </c>
      <c r="B210" s="7" t="s">
        <v>300</v>
      </c>
      <c r="C210" s="14" t="s">
        <v>297</v>
      </c>
      <c r="D210" s="7" t="s">
        <v>301</v>
      </c>
      <c r="E210" s="7" t="s">
        <v>302</v>
      </c>
      <c r="F210" s="8" t="s">
        <v>37</v>
      </c>
      <c r="G210" s="9">
        <v>167.5</v>
      </c>
      <c r="H210" s="10">
        <f t="shared" si="17"/>
        <v>33.5</v>
      </c>
      <c r="I210" s="10">
        <v>75.48</v>
      </c>
      <c r="J210" s="10">
        <f t="shared" si="20"/>
        <v>30.192</v>
      </c>
      <c r="K210" s="10">
        <f t="shared" si="18"/>
        <v>63.692</v>
      </c>
      <c r="L210" s="11">
        <f>SUMPRODUCT(--($E$3:$E$362=E210),--($K$3:$K$362&gt;K210))+1</f>
        <v>1</v>
      </c>
      <c r="M210" s="20"/>
    </row>
    <row r="211" ht="56.25" spans="1:13">
      <c r="A211" s="6">
        <v>209</v>
      </c>
      <c r="B211" s="7" t="s">
        <v>303</v>
      </c>
      <c r="C211" s="14" t="s">
        <v>297</v>
      </c>
      <c r="D211" s="7" t="s">
        <v>301</v>
      </c>
      <c r="E211" s="7" t="s">
        <v>302</v>
      </c>
      <c r="F211" s="8" t="s">
        <v>37</v>
      </c>
      <c r="G211" s="9">
        <v>154.5</v>
      </c>
      <c r="H211" s="10">
        <f t="shared" si="17"/>
        <v>30.9</v>
      </c>
      <c r="I211" s="10">
        <v>73.54</v>
      </c>
      <c r="J211" s="10">
        <f t="shared" si="20"/>
        <v>29.416</v>
      </c>
      <c r="K211" s="10">
        <f t="shared" si="18"/>
        <v>60.316</v>
      </c>
      <c r="L211" s="11">
        <f>SUMPRODUCT(--($E$3:$E$362=E211),--($K$3:$K$362&gt;K211))+1</f>
        <v>2</v>
      </c>
      <c r="M211" s="20"/>
    </row>
    <row r="212" ht="56.25" spans="1:13">
      <c r="A212" s="6">
        <v>210</v>
      </c>
      <c r="B212" s="7" t="s">
        <v>304</v>
      </c>
      <c r="C212" s="14" t="s">
        <v>297</v>
      </c>
      <c r="D212" s="7" t="s">
        <v>305</v>
      </c>
      <c r="E212" s="7" t="s">
        <v>306</v>
      </c>
      <c r="F212" s="8" t="s">
        <v>37</v>
      </c>
      <c r="G212" s="9">
        <v>182.9</v>
      </c>
      <c r="H212" s="10">
        <f t="shared" si="17"/>
        <v>36.58</v>
      </c>
      <c r="I212" s="10">
        <v>77.5</v>
      </c>
      <c r="J212" s="10">
        <f t="shared" si="20"/>
        <v>31</v>
      </c>
      <c r="K212" s="10">
        <f t="shared" si="18"/>
        <v>67.58</v>
      </c>
      <c r="L212" s="11">
        <f>SUMPRODUCT(--($E$3:$E$362=E212),--($K$3:$K$362&gt;K212))+1</f>
        <v>1</v>
      </c>
      <c r="M212" s="20"/>
    </row>
    <row r="213" ht="56.25" spans="1:13">
      <c r="A213" s="6">
        <v>211</v>
      </c>
      <c r="B213" s="7" t="s">
        <v>307</v>
      </c>
      <c r="C213" s="14" t="s">
        <v>297</v>
      </c>
      <c r="D213" s="7" t="s">
        <v>308</v>
      </c>
      <c r="E213" s="7" t="s">
        <v>309</v>
      </c>
      <c r="F213" s="8" t="s">
        <v>37</v>
      </c>
      <c r="G213" s="9">
        <v>180.2</v>
      </c>
      <c r="H213" s="10">
        <f t="shared" si="17"/>
        <v>36.04</v>
      </c>
      <c r="I213" s="10">
        <v>69.5</v>
      </c>
      <c r="J213" s="10">
        <f t="shared" si="20"/>
        <v>27.8</v>
      </c>
      <c r="K213" s="10">
        <f t="shared" si="18"/>
        <v>63.84</v>
      </c>
      <c r="L213" s="11">
        <f>SUMPRODUCT(--($E$3:$E$362=E213),--($K$3:$K$362&gt;K213))+1</f>
        <v>1</v>
      </c>
      <c r="M213" s="20"/>
    </row>
    <row r="214" ht="56.25" spans="1:13">
      <c r="A214" s="6">
        <v>212</v>
      </c>
      <c r="B214" s="7" t="s">
        <v>310</v>
      </c>
      <c r="C214" s="14" t="s">
        <v>297</v>
      </c>
      <c r="D214" s="7" t="s">
        <v>308</v>
      </c>
      <c r="E214" s="7" t="s">
        <v>309</v>
      </c>
      <c r="F214" s="8" t="s">
        <v>37</v>
      </c>
      <c r="G214" s="9">
        <v>152.4</v>
      </c>
      <c r="H214" s="10">
        <f t="shared" si="17"/>
        <v>30.48</v>
      </c>
      <c r="I214" s="10">
        <v>73.66</v>
      </c>
      <c r="J214" s="10">
        <f t="shared" si="20"/>
        <v>29.464</v>
      </c>
      <c r="K214" s="10">
        <f t="shared" si="18"/>
        <v>59.944</v>
      </c>
      <c r="L214" s="11">
        <f>SUMPRODUCT(--($E$3:$E$362=E214),--($K$3:$K$362&gt;K214))+1</f>
        <v>2</v>
      </c>
      <c r="M214" s="20"/>
    </row>
    <row r="215" ht="56.25" spans="1:13">
      <c r="A215" s="6">
        <v>213</v>
      </c>
      <c r="B215" s="7" t="s">
        <v>311</v>
      </c>
      <c r="C215" s="14" t="s">
        <v>297</v>
      </c>
      <c r="D215" s="7" t="s">
        <v>308</v>
      </c>
      <c r="E215" s="7" t="s">
        <v>309</v>
      </c>
      <c r="F215" s="8" t="s">
        <v>37</v>
      </c>
      <c r="G215" s="9">
        <v>154.4</v>
      </c>
      <c r="H215" s="10">
        <f t="shared" si="17"/>
        <v>30.88</v>
      </c>
      <c r="I215" s="10">
        <v>66.52</v>
      </c>
      <c r="J215" s="10">
        <f t="shared" si="20"/>
        <v>26.608</v>
      </c>
      <c r="K215" s="10">
        <f t="shared" si="18"/>
        <v>57.488</v>
      </c>
      <c r="L215" s="11">
        <f>SUMPRODUCT(--($E$3:$E$362=E215),--($K$3:$K$362&gt;K215))+1</f>
        <v>3</v>
      </c>
      <c r="M215" s="20"/>
    </row>
    <row r="216" ht="56.25" spans="1:13">
      <c r="A216" s="6">
        <v>214</v>
      </c>
      <c r="B216" s="7" t="s">
        <v>312</v>
      </c>
      <c r="C216" s="14" t="s">
        <v>297</v>
      </c>
      <c r="D216" s="7" t="s">
        <v>313</v>
      </c>
      <c r="E216" s="7" t="s">
        <v>314</v>
      </c>
      <c r="F216" s="8" t="s">
        <v>37</v>
      </c>
      <c r="G216" s="9">
        <v>170.3</v>
      </c>
      <c r="H216" s="10">
        <f t="shared" si="17"/>
        <v>34.06</v>
      </c>
      <c r="I216" s="10">
        <v>77.6</v>
      </c>
      <c r="J216" s="10">
        <f t="shared" si="20"/>
        <v>31.04</v>
      </c>
      <c r="K216" s="10">
        <f t="shared" si="18"/>
        <v>65.1</v>
      </c>
      <c r="L216" s="11">
        <f>SUMPRODUCT(--($E$3:$E$362=E216),--($K$3:$K$362&gt;K216))+1</f>
        <v>1</v>
      </c>
      <c r="M216" s="20"/>
    </row>
    <row r="217" ht="56.25" spans="1:13">
      <c r="A217" s="6">
        <v>215</v>
      </c>
      <c r="B217" s="7" t="s">
        <v>315</v>
      </c>
      <c r="C217" s="14" t="s">
        <v>297</v>
      </c>
      <c r="D217" s="7" t="s">
        <v>313</v>
      </c>
      <c r="E217" s="7" t="s">
        <v>314</v>
      </c>
      <c r="F217" s="8" t="s">
        <v>37</v>
      </c>
      <c r="G217" s="9">
        <v>168.3</v>
      </c>
      <c r="H217" s="10">
        <f t="shared" si="17"/>
        <v>33.66</v>
      </c>
      <c r="I217" s="10">
        <v>76.24</v>
      </c>
      <c r="J217" s="10">
        <f t="shared" si="20"/>
        <v>30.496</v>
      </c>
      <c r="K217" s="10">
        <f t="shared" si="18"/>
        <v>64.156</v>
      </c>
      <c r="L217" s="11">
        <f>SUMPRODUCT(--($E$3:$E$362=E217),--($K$3:$K$362&gt;K217))+1</f>
        <v>2</v>
      </c>
      <c r="M217" s="20"/>
    </row>
    <row r="218" ht="56.25" spans="1:13">
      <c r="A218" s="6">
        <v>216</v>
      </c>
      <c r="B218" s="7" t="s">
        <v>316</v>
      </c>
      <c r="C218" s="14" t="s">
        <v>297</v>
      </c>
      <c r="D218" s="7" t="s">
        <v>317</v>
      </c>
      <c r="E218" s="7" t="s">
        <v>318</v>
      </c>
      <c r="F218" s="8" t="s">
        <v>37</v>
      </c>
      <c r="G218" s="9">
        <v>186.6</v>
      </c>
      <c r="H218" s="10">
        <f t="shared" si="17"/>
        <v>37.32</v>
      </c>
      <c r="I218" s="10">
        <v>86.02</v>
      </c>
      <c r="J218" s="10">
        <f t="shared" si="20"/>
        <v>34.408</v>
      </c>
      <c r="K218" s="10">
        <f t="shared" si="18"/>
        <v>71.728</v>
      </c>
      <c r="L218" s="11">
        <f>SUMPRODUCT(--($E$3:$E$362=E218),--($K$3:$K$362&gt;K218))+1</f>
        <v>1</v>
      </c>
      <c r="M218" s="20"/>
    </row>
    <row r="219" ht="56.25" spans="1:13">
      <c r="A219" s="6">
        <v>217</v>
      </c>
      <c r="B219" s="7" t="s">
        <v>319</v>
      </c>
      <c r="C219" s="14" t="s">
        <v>297</v>
      </c>
      <c r="D219" s="7" t="s">
        <v>317</v>
      </c>
      <c r="E219" s="7" t="s">
        <v>318</v>
      </c>
      <c r="F219" s="8" t="s">
        <v>37</v>
      </c>
      <c r="G219" s="9">
        <v>179.1</v>
      </c>
      <c r="H219" s="10">
        <f t="shared" si="17"/>
        <v>35.82</v>
      </c>
      <c r="I219" s="10">
        <v>89.58</v>
      </c>
      <c r="J219" s="10">
        <f t="shared" si="20"/>
        <v>35.832</v>
      </c>
      <c r="K219" s="10">
        <f t="shared" si="18"/>
        <v>71.652</v>
      </c>
      <c r="L219" s="11">
        <f>SUMPRODUCT(--($E$3:$E$362=E219),--($K$3:$K$362&gt;K219))+1</f>
        <v>2</v>
      </c>
      <c r="M219" s="20"/>
    </row>
    <row r="220" ht="56.25" spans="1:13">
      <c r="A220" s="6">
        <v>218</v>
      </c>
      <c r="B220" s="7" t="s">
        <v>320</v>
      </c>
      <c r="C220" s="14" t="s">
        <v>297</v>
      </c>
      <c r="D220" s="7" t="s">
        <v>317</v>
      </c>
      <c r="E220" s="7" t="s">
        <v>318</v>
      </c>
      <c r="F220" s="8" t="s">
        <v>37</v>
      </c>
      <c r="G220" s="9">
        <v>176.8</v>
      </c>
      <c r="H220" s="10">
        <f t="shared" si="17"/>
        <v>35.36</v>
      </c>
      <c r="I220" s="10">
        <v>85.92</v>
      </c>
      <c r="J220" s="10">
        <f t="shared" si="20"/>
        <v>34.368</v>
      </c>
      <c r="K220" s="10">
        <f t="shared" si="18"/>
        <v>69.728</v>
      </c>
      <c r="L220" s="11">
        <f>SUMPRODUCT(--($E$3:$E$362=E220),--($K$3:$K$362&gt;K220))+1</f>
        <v>3</v>
      </c>
      <c r="M220" s="20"/>
    </row>
    <row r="221" ht="56.25" spans="1:13">
      <c r="A221" s="6">
        <v>219</v>
      </c>
      <c r="B221" s="7" t="s">
        <v>321</v>
      </c>
      <c r="C221" s="14" t="s">
        <v>297</v>
      </c>
      <c r="D221" s="7" t="s">
        <v>317</v>
      </c>
      <c r="E221" s="7" t="s">
        <v>318</v>
      </c>
      <c r="F221" s="8" t="s">
        <v>37</v>
      </c>
      <c r="G221" s="9">
        <v>174.3</v>
      </c>
      <c r="H221" s="10">
        <f t="shared" si="17"/>
        <v>34.86</v>
      </c>
      <c r="I221" s="10">
        <v>85.46</v>
      </c>
      <c r="J221" s="10">
        <f t="shared" si="20"/>
        <v>34.184</v>
      </c>
      <c r="K221" s="10">
        <f t="shared" si="18"/>
        <v>69.044</v>
      </c>
      <c r="L221" s="11">
        <f>SUMPRODUCT(--($E$3:$E$362=E221),--($K$3:$K$362&gt;K221))+1</f>
        <v>4</v>
      </c>
      <c r="M221" s="20"/>
    </row>
    <row r="222" ht="56.25" spans="1:13">
      <c r="A222" s="6">
        <v>220</v>
      </c>
      <c r="B222" s="7" t="s">
        <v>322</v>
      </c>
      <c r="C222" s="14" t="s">
        <v>297</v>
      </c>
      <c r="D222" s="7" t="s">
        <v>317</v>
      </c>
      <c r="E222" s="7" t="s">
        <v>318</v>
      </c>
      <c r="F222" s="8" t="s">
        <v>37</v>
      </c>
      <c r="G222" s="9">
        <v>168.8</v>
      </c>
      <c r="H222" s="10">
        <f t="shared" si="17"/>
        <v>33.76</v>
      </c>
      <c r="I222" s="10">
        <v>88.06</v>
      </c>
      <c r="J222" s="10">
        <f t="shared" si="20"/>
        <v>35.224</v>
      </c>
      <c r="K222" s="10">
        <f t="shared" si="18"/>
        <v>68.984</v>
      </c>
      <c r="L222" s="11">
        <f>SUMPRODUCT(--($E$3:$E$362=E222),--($K$3:$K$362&gt;K222))+1</f>
        <v>5</v>
      </c>
      <c r="M222" s="20"/>
    </row>
    <row r="223" ht="56.25" spans="1:13">
      <c r="A223" s="6">
        <v>221</v>
      </c>
      <c r="B223" s="7" t="s">
        <v>323</v>
      </c>
      <c r="C223" s="14" t="s">
        <v>297</v>
      </c>
      <c r="D223" s="7" t="s">
        <v>317</v>
      </c>
      <c r="E223" s="7" t="s">
        <v>318</v>
      </c>
      <c r="F223" s="8" t="s">
        <v>37</v>
      </c>
      <c r="G223" s="9">
        <v>166.2</v>
      </c>
      <c r="H223" s="10">
        <f t="shared" si="17"/>
        <v>33.24</v>
      </c>
      <c r="I223" s="10">
        <v>88.42</v>
      </c>
      <c r="J223" s="10">
        <f t="shared" si="20"/>
        <v>35.368</v>
      </c>
      <c r="K223" s="10">
        <f t="shared" si="18"/>
        <v>68.608</v>
      </c>
      <c r="L223" s="11">
        <f>SUMPRODUCT(--($E$3:$E$362=E223),--($K$3:$K$362&gt;K223))+1</f>
        <v>6</v>
      </c>
      <c r="M223" s="20"/>
    </row>
    <row r="224" ht="56.25" spans="1:13">
      <c r="A224" s="6">
        <v>222</v>
      </c>
      <c r="B224" s="7" t="s">
        <v>324</v>
      </c>
      <c r="C224" s="14" t="s">
        <v>297</v>
      </c>
      <c r="D224" s="7" t="s">
        <v>317</v>
      </c>
      <c r="E224" s="7" t="s">
        <v>318</v>
      </c>
      <c r="F224" s="8" t="s">
        <v>37</v>
      </c>
      <c r="G224" s="9">
        <v>179.9</v>
      </c>
      <c r="H224" s="10">
        <f t="shared" si="17"/>
        <v>35.98</v>
      </c>
      <c r="I224" s="10">
        <v>80.92</v>
      </c>
      <c r="J224" s="10">
        <f t="shared" si="20"/>
        <v>32.368</v>
      </c>
      <c r="K224" s="10">
        <f t="shared" si="18"/>
        <v>68.348</v>
      </c>
      <c r="L224" s="11">
        <f>SUMPRODUCT(--($E$3:$E$362=E224),--($K$3:$K$362&gt;K224))+1</f>
        <v>7</v>
      </c>
      <c r="M224" s="20"/>
    </row>
    <row r="225" ht="56.25" spans="1:13">
      <c r="A225" s="6">
        <v>223</v>
      </c>
      <c r="B225" s="7" t="s">
        <v>325</v>
      </c>
      <c r="C225" s="14" t="s">
        <v>297</v>
      </c>
      <c r="D225" s="7" t="s">
        <v>317</v>
      </c>
      <c r="E225" s="7" t="s">
        <v>318</v>
      </c>
      <c r="F225" s="8" t="s">
        <v>37</v>
      </c>
      <c r="G225" s="9">
        <v>178.6</v>
      </c>
      <c r="H225" s="10">
        <f t="shared" si="17"/>
        <v>35.72</v>
      </c>
      <c r="I225" s="10">
        <v>81.56</v>
      </c>
      <c r="J225" s="10">
        <f t="shared" si="20"/>
        <v>32.624</v>
      </c>
      <c r="K225" s="10">
        <f t="shared" si="18"/>
        <v>68.344</v>
      </c>
      <c r="L225" s="11">
        <f>SUMPRODUCT(--($E$3:$E$362=E225),--($K$3:$K$362&gt;K225))+1</f>
        <v>8</v>
      </c>
      <c r="M225" s="20"/>
    </row>
    <row r="226" ht="56.25" spans="1:13">
      <c r="A226" s="6">
        <v>224</v>
      </c>
      <c r="B226" s="7" t="s">
        <v>326</v>
      </c>
      <c r="C226" s="14" t="s">
        <v>297</v>
      </c>
      <c r="D226" s="7" t="s">
        <v>317</v>
      </c>
      <c r="E226" s="7" t="s">
        <v>318</v>
      </c>
      <c r="F226" s="8" t="s">
        <v>37</v>
      </c>
      <c r="G226" s="9">
        <v>185</v>
      </c>
      <c r="H226" s="10">
        <f t="shared" si="17"/>
        <v>37</v>
      </c>
      <c r="I226" s="10">
        <v>78.18</v>
      </c>
      <c r="J226" s="10">
        <f t="shared" si="20"/>
        <v>31.272</v>
      </c>
      <c r="K226" s="10">
        <f t="shared" si="18"/>
        <v>68.272</v>
      </c>
      <c r="L226" s="11">
        <f>SUMPRODUCT(--($E$3:$E$362=E226),--($K$3:$K$362&gt;K226))+1</f>
        <v>9</v>
      </c>
      <c r="M226" s="20"/>
    </row>
    <row r="227" ht="56.25" spans="1:13">
      <c r="A227" s="6">
        <v>225</v>
      </c>
      <c r="B227" s="7" t="s">
        <v>327</v>
      </c>
      <c r="C227" s="14" t="s">
        <v>297</v>
      </c>
      <c r="D227" s="7" t="s">
        <v>317</v>
      </c>
      <c r="E227" s="7" t="s">
        <v>318</v>
      </c>
      <c r="F227" s="8" t="s">
        <v>37</v>
      </c>
      <c r="G227" s="9">
        <v>175.8</v>
      </c>
      <c r="H227" s="10">
        <f t="shared" si="17"/>
        <v>35.16</v>
      </c>
      <c r="I227" s="10">
        <v>81.78</v>
      </c>
      <c r="J227" s="10">
        <f t="shared" si="20"/>
        <v>32.712</v>
      </c>
      <c r="K227" s="10">
        <f t="shared" si="18"/>
        <v>67.872</v>
      </c>
      <c r="L227" s="11">
        <f>SUMPRODUCT(--($E$3:$E$362=E227),--($K$3:$K$362&gt;K227))+1</f>
        <v>10</v>
      </c>
      <c r="M227" s="20"/>
    </row>
    <row r="228" ht="56.25" spans="1:13">
      <c r="A228" s="6">
        <v>226</v>
      </c>
      <c r="B228" s="7" t="s">
        <v>328</v>
      </c>
      <c r="C228" s="14" t="s">
        <v>297</v>
      </c>
      <c r="D228" s="7" t="s">
        <v>317</v>
      </c>
      <c r="E228" s="7" t="s">
        <v>318</v>
      </c>
      <c r="F228" s="8" t="s">
        <v>37</v>
      </c>
      <c r="G228" s="9">
        <v>169.7</v>
      </c>
      <c r="H228" s="10">
        <f t="shared" si="17"/>
        <v>33.94</v>
      </c>
      <c r="I228" s="10">
        <v>82.64</v>
      </c>
      <c r="J228" s="10">
        <f t="shared" si="20"/>
        <v>33.056</v>
      </c>
      <c r="K228" s="10">
        <f t="shared" si="18"/>
        <v>66.996</v>
      </c>
      <c r="L228" s="11">
        <f>SUMPRODUCT(--($E$3:$E$362=E228),--($K$3:$K$362&gt;K228))+1</f>
        <v>11</v>
      </c>
      <c r="M228" s="20"/>
    </row>
    <row r="229" ht="56.25" spans="1:13">
      <c r="A229" s="6">
        <v>227</v>
      </c>
      <c r="B229" s="7" t="s">
        <v>329</v>
      </c>
      <c r="C229" s="14" t="s">
        <v>297</v>
      </c>
      <c r="D229" s="7" t="s">
        <v>317</v>
      </c>
      <c r="E229" s="7" t="s">
        <v>318</v>
      </c>
      <c r="F229" s="8" t="s">
        <v>37</v>
      </c>
      <c r="G229" s="9">
        <v>172.6</v>
      </c>
      <c r="H229" s="10">
        <f t="shared" si="17"/>
        <v>34.52</v>
      </c>
      <c r="I229" s="10">
        <v>81.16</v>
      </c>
      <c r="J229" s="10">
        <f t="shared" si="20"/>
        <v>32.464</v>
      </c>
      <c r="K229" s="10">
        <f t="shared" si="18"/>
        <v>66.984</v>
      </c>
      <c r="L229" s="11">
        <f>SUMPRODUCT(--($E$3:$E$362=E229),--($K$3:$K$362&gt;K229))+1</f>
        <v>12</v>
      </c>
      <c r="M229" s="20"/>
    </row>
    <row r="230" ht="56.25" spans="1:13">
      <c r="A230" s="6">
        <v>228</v>
      </c>
      <c r="B230" s="7" t="s">
        <v>330</v>
      </c>
      <c r="C230" s="14" t="s">
        <v>297</v>
      </c>
      <c r="D230" s="7" t="s">
        <v>317</v>
      </c>
      <c r="E230" s="7" t="s">
        <v>318</v>
      </c>
      <c r="F230" s="8" t="s">
        <v>37</v>
      </c>
      <c r="G230" s="9">
        <v>165.8</v>
      </c>
      <c r="H230" s="10">
        <f t="shared" si="17"/>
        <v>33.16</v>
      </c>
      <c r="I230" s="10">
        <v>83.78</v>
      </c>
      <c r="J230" s="10">
        <f t="shared" si="20"/>
        <v>33.512</v>
      </c>
      <c r="K230" s="10">
        <f t="shared" si="18"/>
        <v>66.672</v>
      </c>
      <c r="L230" s="11">
        <f>SUMPRODUCT(--($E$3:$E$362=E230),--($K$3:$K$362&gt;K230))+1</f>
        <v>13</v>
      </c>
      <c r="M230" s="20"/>
    </row>
    <row r="231" ht="56.25" spans="1:13">
      <c r="A231" s="6">
        <v>229</v>
      </c>
      <c r="B231" s="7" t="s">
        <v>331</v>
      </c>
      <c r="C231" s="14" t="s">
        <v>297</v>
      </c>
      <c r="D231" s="7" t="s">
        <v>317</v>
      </c>
      <c r="E231" s="7" t="s">
        <v>318</v>
      </c>
      <c r="F231" s="8" t="s">
        <v>37</v>
      </c>
      <c r="G231" s="9">
        <v>167.3</v>
      </c>
      <c r="H231" s="10">
        <f t="shared" si="17"/>
        <v>33.46</v>
      </c>
      <c r="I231" s="10">
        <v>82.1</v>
      </c>
      <c r="J231" s="10">
        <f t="shared" si="20"/>
        <v>32.84</v>
      </c>
      <c r="K231" s="10">
        <f t="shared" si="18"/>
        <v>66.3</v>
      </c>
      <c r="L231" s="11">
        <f>SUMPRODUCT(--($E$3:$E$362=E231),--($K$3:$K$362&gt;K231))+1</f>
        <v>14</v>
      </c>
      <c r="M231" s="20"/>
    </row>
    <row r="232" ht="56.25" spans="1:13">
      <c r="A232" s="6">
        <v>230</v>
      </c>
      <c r="B232" s="7" t="s">
        <v>332</v>
      </c>
      <c r="C232" s="14" t="s">
        <v>297</v>
      </c>
      <c r="D232" s="7" t="s">
        <v>317</v>
      </c>
      <c r="E232" s="7" t="s">
        <v>318</v>
      </c>
      <c r="F232" s="8" t="s">
        <v>37</v>
      </c>
      <c r="G232" s="9">
        <v>165.3</v>
      </c>
      <c r="H232" s="10">
        <f t="shared" si="17"/>
        <v>33.06</v>
      </c>
      <c r="I232" s="10">
        <v>82.64</v>
      </c>
      <c r="J232" s="10">
        <f t="shared" si="20"/>
        <v>33.056</v>
      </c>
      <c r="K232" s="10">
        <f t="shared" si="18"/>
        <v>66.116</v>
      </c>
      <c r="L232" s="11">
        <f>SUMPRODUCT(--($E$3:$E$362=E232),--($K$3:$K$362&gt;K232))+1</f>
        <v>15</v>
      </c>
      <c r="M232" s="20"/>
    </row>
    <row r="233" ht="56.25" spans="1:13">
      <c r="A233" s="6">
        <v>231</v>
      </c>
      <c r="B233" s="7" t="s">
        <v>333</v>
      </c>
      <c r="C233" s="14" t="s">
        <v>297</v>
      </c>
      <c r="D233" s="7" t="s">
        <v>317</v>
      </c>
      <c r="E233" s="7" t="s">
        <v>318</v>
      </c>
      <c r="F233" s="8" t="s">
        <v>37</v>
      </c>
      <c r="G233" s="9">
        <v>171.8</v>
      </c>
      <c r="H233" s="10">
        <f t="shared" si="17"/>
        <v>34.36</v>
      </c>
      <c r="I233" s="10">
        <v>78.88</v>
      </c>
      <c r="J233" s="10">
        <f t="shared" si="20"/>
        <v>31.552</v>
      </c>
      <c r="K233" s="10">
        <f t="shared" si="18"/>
        <v>65.912</v>
      </c>
      <c r="L233" s="11">
        <f>SUMPRODUCT(--($E$3:$E$362=E233),--($K$3:$K$362&gt;K233))+1</f>
        <v>16</v>
      </c>
      <c r="M233" s="20"/>
    </row>
    <row r="234" ht="56.25" spans="1:13">
      <c r="A234" s="6">
        <v>232</v>
      </c>
      <c r="B234" s="7" t="s">
        <v>334</v>
      </c>
      <c r="C234" s="14" t="s">
        <v>297</v>
      </c>
      <c r="D234" s="7" t="s">
        <v>317</v>
      </c>
      <c r="E234" s="7" t="s">
        <v>318</v>
      </c>
      <c r="F234" s="8" t="s">
        <v>37</v>
      </c>
      <c r="G234" s="9">
        <v>168.7</v>
      </c>
      <c r="H234" s="10">
        <f t="shared" si="17"/>
        <v>33.74</v>
      </c>
      <c r="I234" s="10">
        <v>79.82</v>
      </c>
      <c r="J234" s="10">
        <f t="shared" si="20"/>
        <v>31.928</v>
      </c>
      <c r="K234" s="10">
        <f t="shared" si="18"/>
        <v>65.668</v>
      </c>
      <c r="L234" s="11">
        <f>SUMPRODUCT(--($E$3:$E$362=E234),--($K$3:$K$362&gt;K234))+1</f>
        <v>17</v>
      </c>
      <c r="M234" s="20"/>
    </row>
    <row r="235" ht="56.25" spans="1:13">
      <c r="A235" s="6">
        <v>233</v>
      </c>
      <c r="B235" s="7" t="s">
        <v>335</v>
      </c>
      <c r="C235" s="14" t="s">
        <v>297</v>
      </c>
      <c r="D235" s="7" t="s">
        <v>317</v>
      </c>
      <c r="E235" s="7" t="s">
        <v>318</v>
      </c>
      <c r="F235" s="8" t="s">
        <v>37</v>
      </c>
      <c r="G235" s="9">
        <v>164.9</v>
      </c>
      <c r="H235" s="10">
        <f t="shared" si="17"/>
        <v>32.98</v>
      </c>
      <c r="I235" s="10">
        <v>80.86</v>
      </c>
      <c r="J235" s="10">
        <f t="shared" si="20"/>
        <v>32.344</v>
      </c>
      <c r="K235" s="10">
        <f t="shared" si="18"/>
        <v>65.324</v>
      </c>
      <c r="L235" s="11">
        <f>SUMPRODUCT(--($E$3:$E$362=E235),--($K$3:$K$362&gt;K235))+1</f>
        <v>18</v>
      </c>
      <c r="M235" s="20"/>
    </row>
    <row r="236" ht="56.25" spans="1:13">
      <c r="A236" s="6">
        <v>234</v>
      </c>
      <c r="B236" s="7" t="s">
        <v>336</v>
      </c>
      <c r="C236" s="14" t="s">
        <v>297</v>
      </c>
      <c r="D236" s="7" t="s">
        <v>317</v>
      </c>
      <c r="E236" s="7" t="s">
        <v>318</v>
      </c>
      <c r="F236" s="8" t="s">
        <v>37</v>
      </c>
      <c r="G236" s="9">
        <v>166.3</v>
      </c>
      <c r="H236" s="10">
        <f t="shared" si="17"/>
        <v>33.26</v>
      </c>
      <c r="I236" s="10">
        <v>79.96</v>
      </c>
      <c r="J236" s="10">
        <f t="shared" si="20"/>
        <v>31.984</v>
      </c>
      <c r="K236" s="10">
        <f t="shared" si="18"/>
        <v>65.244</v>
      </c>
      <c r="L236" s="11">
        <f>SUMPRODUCT(--($E$3:$E$362=E236),--($K$3:$K$362&gt;K236))+1</f>
        <v>19</v>
      </c>
      <c r="M236" s="20"/>
    </row>
    <row r="237" ht="56.25" spans="1:13">
      <c r="A237" s="6">
        <v>235</v>
      </c>
      <c r="B237" s="7" t="s">
        <v>337</v>
      </c>
      <c r="C237" s="14" t="s">
        <v>297</v>
      </c>
      <c r="D237" s="7" t="s">
        <v>317</v>
      </c>
      <c r="E237" s="7" t="s">
        <v>318</v>
      </c>
      <c r="F237" s="8" t="s">
        <v>37</v>
      </c>
      <c r="G237" s="9">
        <v>164.7</v>
      </c>
      <c r="H237" s="10">
        <f t="shared" si="17"/>
        <v>32.94</v>
      </c>
      <c r="I237" s="10">
        <v>79.52</v>
      </c>
      <c r="J237" s="10">
        <f t="shared" si="20"/>
        <v>31.808</v>
      </c>
      <c r="K237" s="10">
        <f t="shared" si="18"/>
        <v>64.748</v>
      </c>
      <c r="L237" s="11">
        <f>SUMPRODUCT(--($E$3:$E$362=E237),--($K$3:$K$362&gt;K237))+1</f>
        <v>20</v>
      </c>
      <c r="M237" s="20"/>
    </row>
    <row r="238" ht="56.25" spans="1:13">
      <c r="A238" s="6">
        <v>236</v>
      </c>
      <c r="B238" s="7" t="s">
        <v>338</v>
      </c>
      <c r="C238" s="14" t="s">
        <v>297</v>
      </c>
      <c r="D238" s="7" t="s">
        <v>317</v>
      </c>
      <c r="E238" s="7" t="s">
        <v>318</v>
      </c>
      <c r="F238" s="8" t="s">
        <v>37</v>
      </c>
      <c r="G238" s="9">
        <v>164.3</v>
      </c>
      <c r="H238" s="10">
        <f t="shared" si="17"/>
        <v>32.86</v>
      </c>
      <c r="I238" s="10">
        <v>69.9</v>
      </c>
      <c r="J238" s="10">
        <f t="shared" si="20"/>
        <v>27.96</v>
      </c>
      <c r="K238" s="10">
        <f t="shared" si="18"/>
        <v>60.82</v>
      </c>
      <c r="L238" s="11">
        <f>SUMPRODUCT(--($E$3:$E$362=E238),--($K$3:$K$362&gt;K238))+1</f>
        <v>21</v>
      </c>
      <c r="M238" s="20"/>
    </row>
    <row r="239" ht="56.25" spans="1:13">
      <c r="A239" s="6">
        <v>237</v>
      </c>
      <c r="B239" s="12">
        <v>5252232500612</v>
      </c>
      <c r="C239" s="14" t="s">
        <v>339</v>
      </c>
      <c r="D239" s="11" t="s">
        <v>340</v>
      </c>
      <c r="E239" s="8" t="s">
        <v>341</v>
      </c>
      <c r="F239" s="8" t="s">
        <v>37</v>
      </c>
      <c r="G239" s="13">
        <v>202.2</v>
      </c>
      <c r="H239" s="10">
        <f t="shared" si="17"/>
        <v>40.44</v>
      </c>
      <c r="I239" s="10">
        <v>83.62</v>
      </c>
      <c r="J239" s="10">
        <f t="shared" si="20"/>
        <v>33.448</v>
      </c>
      <c r="K239" s="10">
        <f t="shared" si="18"/>
        <v>73.888</v>
      </c>
      <c r="L239" s="11">
        <f>SUMPRODUCT(--($E$3:$E$362=E239),--($K$3:$K$362&gt;K239))+1</f>
        <v>1</v>
      </c>
      <c r="M239" s="20"/>
    </row>
    <row r="240" ht="56.25" spans="1:13">
      <c r="A240" s="6">
        <v>238</v>
      </c>
      <c r="B240" s="12">
        <v>5252232502213</v>
      </c>
      <c r="C240" s="14" t="s">
        <v>339</v>
      </c>
      <c r="D240" s="11" t="s">
        <v>340</v>
      </c>
      <c r="E240" s="8" t="s">
        <v>341</v>
      </c>
      <c r="F240" s="8" t="s">
        <v>37</v>
      </c>
      <c r="G240" s="13">
        <v>168.5</v>
      </c>
      <c r="H240" s="10">
        <f t="shared" si="17"/>
        <v>33.7</v>
      </c>
      <c r="I240" s="10">
        <v>82.46</v>
      </c>
      <c r="J240" s="10">
        <f t="shared" si="20"/>
        <v>32.984</v>
      </c>
      <c r="K240" s="10">
        <f t="shared" si="18"/>
        <v>66.684</v>
      </c>
      <c r="L240" s="11">
        <f>SUMPRODUCT(--($E$3:$E$362=E240),--($K$3:$K$362&gt;K240))+1</f>
        <v>2</v>
      </c>
      <c r="M240" s="20"/>
    </row>
    <row r="241" ht="56.25" spans="1:13">
      <c r="A241" s="6">
        <v>239</v>
      </c>
      <c r="B241" s="12">
        <v>5252232504110</v>
      </c>
      <c r="C241" s="14" t="s">
        <v>339</v>
      </c>
      <c r="D241" s="11" t="s">
        <v>340</v>
      </c>
      <c r="E241" s="8" t="s">
        <v>341</v>
      </c>
      <c r="F241" s="8" t="s">
        <v>37</v>
      </c>
      <c r="G241" s="13">
        <v>172.4</v>
      </c>
      <c r="H241" s="10">
        <f t="shared" si="17"/>
        <v>34.48</v>
      </c>
      <c r="I241" s="10">
        <v>76.78</v>
      </c>
      <c r="J241" s="10">
        <f t="shared" si="20"/>
        <v>30.712</v>
      </c>
      <c r="K241" s="10">
        <f t="shared" si="18"/>
        <v>65.192</v>
      </c>
      <c r="L241" s="11">
        <f>SUMPRODUCT(--($E$3:$E$362=E241),--($K$3:$K$362&gt;K241))+1</f>
        <v>3</v>
      </c>
      <c r="M241" s="20"/>
    </row>
    <row r="242" ht="56.25" spans="1:13">
      <c r="A242" s="6">
        <v>240</v>
      </c>
      <c r="B242" s="12">
        <v>5252232504422</v>
      </c>
      <c r="C242" s="14" t="s">
        <v>339</v>
      </c>
      <c r="D242" s="11" t="s">
        <v>340</v>
      </c>
      <c r="E242" s="8" t="s">
        <v>341</v>
      </c>
      <c r="F242" s="8" t="s">
        <v>37</v>
      </c>
      <c r="G242" s="13">
        <v>169.5</v>
      </c>
      <c r="H242" s="10">
        <f t="shared" si="17"/>
        <v>33.9</v>
      </c>
      <c r="I242" s="10">
        <v>66.58</v>
      </c>
      <c r="J242" s="10">
        <f t="shared" si="20"/>
        <v>26.632</v>
      </c>
      <c r="K242" s="10">
        <f t="shared" si="18"/>
        <v>60.532</v>
      </c>
      <c r="L242" s="11">
        <f>SUMPRODUCT(--($E$3:$E$362=E242),--($K$3:$K$362&gt;K242))+1</f>
        <v>4</v>
      </c>
      <c r="M242" s="20"/>
    </row>
    <row r="243" ht="56.25" spans="1:13">
      <c r="A243" s="6">
        <v>241</v>
      </c>
      <c r="B243" s="12">
        <v>5252232502623</v>
      </c>
      <c r="C243" s="14" t="s">
        <v>339</v>
      </c>
      <c r="D243" s="11" t="s">
        <v>340</v>
      </c>
      <c r="E243" s="8" t="s">
        <v>341</v>
      </c>
      <c r="F243" s="8" t="s">
        <v>37</v>
      </c>
      <c r="G243" s="13">
        <v>172.5</v>
      </c>
      <c r="H243" s="10">
        <f t="shared" si="17"/>
        <v>34.5</v>
      </c>
      <c r="I243" s="10">
        <v>60.28</v>
      </c>
      <c r="J243" s="10">
        <f t="shared" si="20"/>
        <v>24.112</v>
      </c>
      <c r="K243" s="10">
        <f t="shared" si="18"/>
        <v>58.612</v>
      </c>
      <c r="L243" s="11">
        <f>SUMPRODUCT(--($E$3:$E$362=E243),--($K$3:$K$362&gt;K243))+1</f>
        <v>5</v>
      </c>
      <c r="M243" s="20"/>
    </row>
    <row r="244" ht="75" spans="1:13">
      <c r="A244" s="6">
        <v>242</v>
      </c>
      <c r="B244" s="12">
        <v>5152232505830</v>
      </c>
      <c r="C244" s="11" t="s">
        <v>342</v>
      </c>
      <c r="D244" s="11" t="s">
        <v>343</v>
      </c>
      <c r="E244" s="16" t="s">
        <v>344</v>
      </c>
      <c r="F244" s="8" t="s">
        <v>37</v>
      </c>
      <c r="G244" s="13">
        <v>173.8</v>
      </c>
      <c r="H244" s="10">
        <f t="shared" si="17"/>
        <v>34.76</v>
      </c>
      <c r="I244" s="10">
        <v>63.68</v>
      </c>
      <c r="J244" s="10">
        <f t="shared" si="20"/>
        <v>25.472</v>
      </c>
      <c r="K244" s="10">
        <f t="shared" si="18"/>
        <v>60.232</v>
      </c>
      <c r="L244" s="11">
        <f>SUMPRODUCT(--($E$3:$E$362=E244),--($K$3:$K$362&gt;K244))+1</f>
        <v>1</v>
      </c>
      <c r="M244" s="20"/>
    </row>
    <row r="245" ht="112.5" spans="1:13">
      <c r="A245" s="6">
        <v>243</v>
      </c>
      <c r="B245" s="7" t="s">
        <v>345</v>
      </c>
      <c r="C245" s="7" t="s">
        <v>346</v>
      </c>
      <c r="D245" s="7" t="s">
        <v>340</v>
      </c>
      <c r="E245" s="7" t="s">
        <v>347</v>
      </c>
      <c r="F245" s="8" t="s">
        <v>37</v>
      </c>
      <c r="G245" s="9">
        <v>163.9</v>
      </c>
      <c r="H245" s="10">
        <f t="shared" si="17"/>
        <v>32.78</v>
      </c>
      <c r="I245" s="10">
        <v>86.28</v>
      </c>
      <c r="J245" s="10">
        <f t="shared" si="20"/>
        <v>34.512</v>
      </c>
      <c r="K245" s="10">
        <f t="shared" si="18"/>
        <v>67.292</v>
      </c>
      <c r="L245" s="11">
        <f>SUMPRODUCT(--($E$3:$E$362=E245),--($K$3:$K$362&gt;K245))+1</f>
        <v>1</v>
      </c>
      <c r="M245" s="20"/>
    </row>
    <row r="246" ht="112.5" spans="1:13">
      <c r="A246" s="6">
        <v>244</v>
      </c>
      <c r="B246" s="7" t="s">
        <v>348</v>
      </c>
      <c r="C246" s="7" t="s">
        <v>346</v>
      </c>
      <c r="D246" s="7" t="s">
        <v>340</v>
      </c>
      <c r="E246" s="7" t="s">
        <v>347</v>
      </c>
      <c r="F246" s="8" t="s">
        <v>37</v>
      </c>
      <c r="G246" s="9">
        <v>175.9</v>
      </c>
      <c r="H246" s="10">
        <f t="shared" si="17"/>
        <v>35.18</v>
      </c>
      <c r="I246" s="10">
        <v>64.56</v>
      </c>
      <c r="J246" s="10">
        <f t="shared" si="20"/>
        <v>25.824</v>
      </c>
      <c r="K246" s="10">
        <f t="shared" si="18"/>
        <v>61.004</v>
      </c>
      <c r="L246" s="11">
        <f>SUMPRODUCT(--($E$3:$E$362=E246),--($K$3:$K$362&gt;K246))+1</f>
        <v>2</v>
      </c>
      <c r="M246" s="20"/>
    </row>
    <row r="247" ht="112.5" spans="1:13">
      <c r="A247" s="6">
        <v>245</v>
      </c>
      <c r="B247" s="7" t="s">
        <v>349</v>
      </c>
      <c r="C247" s="7" t="s">
        <v>346</v>
      </c>
      <c r="D247" s="7" t="s">
        <v>340</v>
      </c>
      <c r="E247" s="7" t="s">
        <v>347</v>
      </c>
      <c r="F247" s="8" t="s">
        <v>37</v>
      </c>
      <c r="G247" s="9">
        <v>179.5</v>
      </c>
      <c r="H247" s="10">
        <f t="shared" si="17"/>
        <v>35.9</v>
      </c>
      <c r="I247" s="10">
        <v>56</v>
      </c>
      <c r="J247" s="10">
        <f t="shared" si="20"/>
        <v>22.4</v>
      </c>
      <c r="K247" s="10">
        <f t="shared" si="18"/>
        <v>58.3</v>
      </c>
      <c r="L247" s="11">
        <f>SUMPRODUCT(--($E$3:$E$362=E247),--($K$3:$K$362&gt;K247))+1</f>
        <v>3</v>
      </c>
      <c r="M247" s="20"/>
    </row>
    <row r="248" ht="93.75" spans="1:13">
      <c r="A248" s="6">
        <v>246</v>
      </c>
      <c r="B248" s="7" t="s">
        <v>350</v>
      </c>
      <c r="C248" s="7" t="s">
        <v>351</v>
      </c>
      <c r="D248" s="7" t="s">
        <v>352</v>
      </c>
      <c r="E248" s="7" t="s">
        <v>353</v>
      </c>
      <c r="F248" s="8" t="s">
        <v>37</v>
      </c>
      <c r="G248" s="9">
        <v>172.6</v>
      </c>
      <c r="H248" s="10">
        <f t="shared" si="17"/>
        <v>34.52</v>
      </c>
      <c r="I248" s="10">
        <v>76.38</v>
      </c>
      <c r="J248" s="10">
        <f t="shared" si="20"/>
        <v>30.552</v>
      </c>
      <c r="K248" s="10">
        <f t="shared" si="18"/>
        <v>65.072</v>
      </c>
      <c r="L248" s="11">
        <f>SUMPRODUCT(--($E$3:$E$362=E248),--($K$3:$K$362&gt;K248))+1</f>
        <v>1</v>
      </c>
      <c r="M248" s="20"/>
    </row>
    <row r="249" ht="112.5" spans="1:13">
      <c r="A249" s="6">
        <v>247</v>
      </c>
      <c r="B249" s="7" t="s">
        <v>354</v>
      </c>
      <c r="C249" s="7" t="s">
        <v>355</v>
      </c>
      <c r="D249" s="7" t="s">
        <v>343</v>
      </c>
      <c r="E249" s="7" t="s">
        <v>356</v>
      </c>
      <c r="F249" s="8" t="s">
        <v>37</v>
      </c>
      <c r="G249" s="9">
        <v>154.7</v>
      </c>
      <c r="H249" s="10">
        <f t="shared" si="17"/>
        <v>30.94</v>
      </c>
      <c r="I249" s="10">
        <v>83.62</v>
      </c>
      <c r="J249" s="10">
        <f t="shared" si="20"/>
        <v>33.448</v>
      </c>
      <c r="K249" s="10">
        <f t="shared" si="18"/>
        <v>64.388</v>
      </c>
      <c r="L249" s="11">
        <f>SUMPRODUCT(--($E$3:$E$362=E249),--($K$3:$K$362&gt;K249))+1</f>
        <v>1</v>
      </c>
      <c r="M249" s="20"/>
    </row>
    <row r="250" ht="75" spans="1:13">
      <c r="A250" s="6">
        <v>248</v>
      </c>
      <c r="B250" s="7" t="s">
        <v>357</v>
      </c>
      <c r="C250" s="7" t="s">
        <v>358</v>
      </c>
      <c r="D250" s="7" t="s">
        <v>317</v>
      </c>
      <c r="E250" s="7" t="s">
        <v>359</v>
      </c>
      <c r="F250" s="8" t="s">
        <v>37</v>
      </c>
      <c r="G250" s="9">
        <v>187.6</v>
      </c>
      <c r="H250" s="10">
        <f t="shared" si="17"/>
        <v>37.52</v>
      </c>
      <c r="I250" s="10">
        <v>81.8</v>
      </c>
      <c r="J250" s="10">
        <f t="shared" si="20"/>
        <v>32.72</v>
      </c>
      <c r="K250" s="10">
        <f t="shared" si="18"/>
        <v>70.24</v>
      </c>
      <c r="L250" s="11">
        <f>SUMPRODUCT(--($E$3:$E$362=E250),--($K$3:$K$362&gt;K250))+1</f>
        <v>1</v>
      </c>
      <c r="M250" s="20"/>
    </row>
    <row r="251" ht="75" spans="1:13">
      <c r="A251" s="6">
        <v>249</v>
      </c>
      <c r="B251" s="7" t="s">
        <v>360</v>
      </c>
      <c r="C251" s="7" t="s">
        <v>358</v>
      </c>
      <c r="D251" s="7" t="s">
        <v>317</v>
      </c>
      <c r="E251" s="7" t="s">
        <v>359</v>
      </c>
      <c r="F251" s="8" t="s">
        <v>37</v>
      </c>
      <c r="G251" s="9">
        <v>179.6</v>
      </c>
      <c r="H251" s="10">
        <f t="shared" si="17"/>
        <v>35.92</v>
      </c>
      <c r="I251" s="10">
        <v>83.88</v>
      </c>
      <c r="J251" s="10">
        <f t="shared" si="20"/>
        <v>33.552</v>
      </c>
      <c r="K251" s="10">
        <f t="shared" si="18"/>
        <v>69.472</v>
      </c>
      <c r="L251" s="11">
        <f>SUMPRODUCT(--($E$3:$E$362=E251),--($K$3:$K$362&gt;K251))+1</f>
        <v>2</v>
      </c>
      <c r="M251" s="20"/>
    </row>
    <row r="252" ht="75" spans="1:13">
      <c r="A252" s="6">
        <v>250</v>
      </c>
      <c r="B252" s="7" t="s">
        <v>361</v>
      </c>
      <c r="C252" s="7" t="s">
        <v>358</v>
      </c>
      <c r="D252" s="7" t="s">
        <v>317</v>
      </c>
      <c r="E252" s="7" t="s">
        <v>359</v>
      </c>
      <c r="F252" s="8" t="s">
        <v>37</v>
      </c>
      <c r="G252" s="9">
        <v>167.3</v>
      </c>
      <c r="H252" s="10">
        <f t="shared" si="17"/>
        <v>33.46</v>
      </c>
      <c r="I252" s="10" t="s">
        <v>33</v>
      </c>
      <c r="J252" s="10">
        <v>0</v>
      </c>
      <c r="K252" s="10">
        <f t="shared" si="18"/>
        <v>33.46</v>
      </c>
      <c r="L252" s="11">
        <f>SUMPRODUCT(--($E$3:$E$362=E252),--($K$3:$K$362&gt;K252))+1</f>
        <v>3</v>
      </c>
      <c r="M252" s="20"/>
    </row>
    <row r="253" ht="75" spans="1:13">
      <c r="A253" s="6">
        <v>251</v>
      </c>
      <c r="B253" s="7" t="s">
        <v>362</v>
      </c>
      <c r="C253" s="7" t="s">
        <v>358</v>
      </c>
      <c r="D253" s="7" t="s">
        <v>363</v>
      </c>
      <c r="E253" s="7" t="s">
        <v>364</v>
      </c>
      <c r="F253" s="8" t="s">
        <v>37</v>
      </c>
      <c r="G253" s="9">
        <v>199.3</v>
      </c>
      <c r="H253" s="10">
        <f t="shared" si="17"/>
        <v>39.86</v>
      </c>
      <c r="I253" s="10">
        <v>84.02</v>
      </c>
      <c r="J253" s="10">
        <f t="shared" ref="J253:J284" si="21">I253*0.4</f>
        <v>33.608</v>
      </c>
      <c r="K253" s="10">
        <f t="shared" si="18"/>
        <v>73.468</v>
      </c>
      <c r="L253" s="11">
        <f>SUMPRODUCT(--($E$3:$E$362=E253),--($K$3:$K$362&gt;K253))+1</f>
        <v>1</v>
      </c>
      <c r="M253" s="20"/>
    </row>
    <row r="254" ht="75" spans="1:13">
      <c r="A254" s="6">
        <v>252</v>
      </c>
      <c r="B254" s="7" t="s">
        <v>365</v>
      </c>
      <c r="C254" s="7" t="s">
        <v>358</v>
      </c>
      <c r="D254" s="7" t="s">
        <v>363</v>
      </c>
      <c r="E254" s="7" t="s">
        <v>364</v>
      </c>
      <c r="F254" s="8" t="s">
        <v>37</v>
      </c>
      <c r="G254" s="9">
        <v>177</v>
      </c>
      <c r="H254" s="10">
        <f t="shared" si="17"/>
        <v>35.4</v>
      </c>
      <c r="I254" s="10">
        <v>83.96</v>
      </c>
      <c r="J254" s="10">
        <f t="shared" si="21"/>
        <v>33.584</v>
      </c>
      <c r="K254" s="10">
        <f t="shared" si="18"/>
        <v>68.984</v>
      </c>
      <c r="L254" s="11">
        <f>SUMPRODUCT(--($E$3:$E$362=E254),--($K$3:$K$362&gt;K254))+1</f>
        <v>2</v>
      </c>
      <c r="M254" s="20"/>
    </row>
    <row r="255" ht="75" spans="1:13">
      <c r="A255" s="6">
        <v>253</v>
      </c>
      <c r="B255" s="7" t="s">
        <v>366</v>
      </c>
      <c r="C255" s="7" t="s">
        <v>358</v>
      </c>
      <c r="D255" s="7" t="s">
        <v>363</v>
      </c>
      <c r="E255" s="7" t="s">
        <v>364</v>
      </c>
      <c r="F255" s="8" t="s">
        <v>37</v>
      </c>
      <c r="G255" s="9">
        <v>185.5</v>
      </c>
      <c r="H255" s="10">
        <f t="shared" si="17"/>
        <v>37.1</v>
      </c>
      <c r="I255" s="10">
        <v>74.86</v>
      </c>
      <c r="J255" s="10">
        <f t="shared" si="21"/>
        <v>29.944</v>
      </c>
      <c r="K255" s="10">
        <f t="shared" si="18"/>
        <v>67.044</v>
      </c>
      <c r="L255" s="11">
        <f>SUMPRODUCT(--($E$3:$E$362=E255),--($K$3:$K$362&gt;K255))+1</f>
        <v>3</v>
      </c>
      <c r="M255" s="20"/>
    </row>
    <row r="256" ht="56.25" spans="1:13">
      <c r="A256" s="6">
        <v>254</v>
      </c>
      <c r="B256" s="7" t="s">
        <v>367</v>
      </c>
      <c r="C256" s="7" t="s">
        <v>368</v>
      </c>
      <c r="D256" s="7" t="s">
        <v>317</v>
      </c>
      <c r="E256" s="7" t="s">
        <v>369</v>
      </c>
      <c r="F256" s="8" t="s">
        <v>37</v>
      </c>
      <c r="G256" s="9">
        <v>156.5</v>
      </c>
      <c r="H256" s="10">
        <f t="shared" si="17"/>
        <v>31.3</v>
      </c>
      <c r="I256" s="10">
        <v>89.14</v>
      </c>
      <c r="J256" s="10">
        <f t="shared" si="21"/>
        <v>35.656</v>
      </c>
      <c r="K256" s="10">
        <f t="shared" si="18"/>
        <v>66.956</v>
      </c>
      <c r="L256" s="11">
        <f>SUMPRODUCT(--($E$3:$E$362=E256),--($K$3:$K$362&gt;K256))+1</f>
        <v>1</v>
      </c>
      <c r="M256" s="20"/>
    </row>
    <row r="257" ht="56.25" spans="1:13">
      <c r="A257" s="6">
        <v>255</v>
      </c>
      <c r="B257" s="7" t="s">
        <v>370</v>
      </c>
      <c r="C257" s="7" t="s">
        <v>368</v>
      </c>
      <c r="D257" s="7" t="s">
        <v>317</v>
      </c>
      <c r="E257" s="7" t="s">
        <v>369</v>
      </c>
      <c r="F257" s="8" t="s">
        <v>37</v>
      </c>
      <c r="G257" s="9">
        <v>171.7</v>
      </c>
      <c r="H257" s="10">
        <f t="shared" si="17"/>
        <v>34.34</v>
      </c>
      <c r="I257" s="10">
        <v>80.04</v>
      </c>
      <c r="J257" s="10">
        <f t="shared" si="21"/>
        <v>32.016</v>
      </c>
      <c r="K257" s="10">
        <f t="shared" si="18"/>
        <v>66.356</v>
      </c>
      <c r="L257" s="11">
        <f>SUMPRODUCT(--($E$3:$E$362=E257),--($K$3:$K$362&gt;K257))+1</f>
        <v>2</v>
      </c>
      <c r="M257" s="20"/>
    </row>
    <row r="258" ht="56.25" spans="1:13">
      <c r="A258" s="6">
        <v>256</v>
      </c>
      <c r="B258" s="7" t="s">
        <v>371</v>
      </c>
      <c r="C258" s="7" t="s">
        <v>368</v>
      </c>
      <c r="D258" s="7" t="s">
        <v>317</v>
      </c>
      <c r="E258" s="7" t="s">
        <v>369</v>
      </c>
      <c r="F258" s="8" t="s">
        <v>37</v>
      </c>
      <c r="G258" s="9">
        <v>166.6</v>
      </c>
      <c r="H258" s="10">
        <f t="shared" si="17"/>
        <v>33.32</v>
      </c>
      <c r="I258" s="10">
        <v>82.2</v>
      </c>
      <c r="J258" s="10">
        <f t="shared" si="21"/>
        <v>32.88</v>
      </c>
      <c r="K258" s="10">
        <f t="shared" si="18"/>
        <v>66.2</v>
      </c>
      <c r="L258" s="11">
        <f>SUMPRODUCT(--($E$3:$E$362=E258),--($K$3:$K$362&gt;K258))+1</f>
        <v>3</v>
      </c>
      <c r="M258" s="20"/>
    </row>
    <row r="259" ht="56.25" spans="1:13">
      <c r="A259" s="6">
        <v>257</v>
      </c>
      <c r="B259" s="7" t="s">
        <v>372</v>
      </c>
      <c r="C259" s="7" t="s">
        <v>368</v>
      </c>
      <c r="D259" s="7" t="s">
        <v>317</v>
      </c>
      <c r="E259" s="7" t="s">
        <v>369</v>
      </c>
      <c r="F259" s="8" t="s">
        <v>37</v>
      </c>
      <c r="G259" s="9">
        <v>160.1</v>
      </c>
      <c r="H259" s="10">
        <f t="shared" ref="H259:H322" si="22">G259/3*0.6</f>
        <v>32.02</v>
      </c>
      <c r="I259" s="10">
        <v>82.12</v>
      </c>
      <c r="J259" s="10">
        <f t="shared" si="21"/>
        <v>32.848</v>
      </c>
      <c r="K259" s="10">
        <f t="shared" ref="K259:K322" si="23">H259+J259</f>
        <v>64.868</v>
      </c>
      <c r="L259" s="11">
        <f>SUMPRODUCT(--($E$3:$E$362=E259),--($K$3:$K$362&gt;K259))+1</f>
        <v>4</v>
      </c>
      <c r="M259" s="20"/>
    </row>
    <row r="260" ht="56.25" spans="1:13">
      <c r="A260" s="6">
        <v>258</v>
      </c>
      <c r="B260" s="30" t="s">
        <v>373</v>
      </c>
      <c r="C260" s="7" t="s">
        <v>368</v>
      </c>
      <c r="D260" s="7" t="s">
        <v>317</v>
      </c>
      <c r="E260" s="7" t="s">
        <v>369</v>
      </c>
      <c r="F260" s="8" t="s">
        <v>37</v>
      </c>
      <c r="G260" s="9">
        <v>156</v>
      </c>
      <c r="H260" s="10">
        <f t="shared" si="22"/>
        <v>31.2</v>
      </c>
      <c r="I260" s="10">
        <v>74.7</v>
      </c>
      <c r="J260" s="10">
        <f t="shared" si="21"/>
        <v>29.88</v>
      </c>
      <c r="K260" s="10">
        <f t="shared" si="23"/>
        <v>61.08</v>
      </c>
      <c r="L260" s="11">
        <f>SUMPRODUCT(--($E$3:$E$362=E260),--($K$3:$K$362&gt;K260))+1</f>
        <v>5</v>
      </c>
      <c r="M260" s="20"/>
    </row>
    <row r="261" ht="56.25" spans="1:13">
      <c r="A261" s="6">
        <v>259</v>
      </c>
      <c r="B261" s="7" t="s">
        <v>374</v>
      </c>
      <c r="C261" s="7" t="s">
        <v>368</v>
      </c>
      <c r="D261" s="7" t="s">
        <v>317</v>
      </c>
      <c r="E261" s="7" t="s">
        <v>369</v>
      </c>
      <c r="F261" s="8" t="s">
        <v>37</v>
      </c>
      <c r="G261" s="9">
        <v>157.6</v>
      </c>
      <c r="H261" s="10">
        <f t="shared" si="22"/>
        <v>31.52</v>
      </c>
      <c r="I261" s="10">
        <v>62.02</v>
      </c>
      <c r="J261" s="10">
        <f t="shared" si="21"/>
        <v>24.808</v>
      </c>
      <c r="K261" s="10">
        <f t="shared" si="23"/>
        <v>56.328</v>
      </c>
      <c r="L261" s="11">
        <f>SUMPRODUCT(--($E$3:$E$362=E261),--($K$3:$K$362&gt;K261))+1</f>
        <v>6</v>
      </c>
      <c r="M261" s="20"/>
    </row>
    <row r="262" ht="75" spans="1:13">
      <c r="A262" s="6">
        <v>260</v>
      </c>
      <c r="B262" s="7" t="s">
        <v>375</v>
      </c>
      <c r="C262" s="7" t="s">
        <v>376</v>
      </c>
      <c r="D262" s="7" t="s">
        <v>317</v>
      </c>
      <c r="E262" s="7" t="s">
        <v>377</v>
      </c>
      <c r="F262" s="8" t="s">
        <v>37</v>
      </c>
      <c r="G262" s="9">
        <v>153.7</v>
      </c>
      <c r="H262" s="10">
        <f t="shared" si="22"/>
        <v>30.74</v>
      </c>
      <c r="I262" s="10">
        <v>84.1</v>
      </c>
      <c r="J262" s="10">
        <f t="shared" si="21"/>
        <v>33.64</v>
      </c>
      <c r="K262" s="10">
        <f t="shared" si="23"/>
        <v>64.38</v>
      </c>
      <c r="L262" s="11">
        <f>SUMPRODUCT(--($E$3:$E$362=E262),--($K$3:$K$362&gt;K262))+1</f>
        <v>1</v>
      </c>
      <c r="M262" s="20"/>
    </row>
    <row r="263" ht="75" spans="1:13">
      <c r="A263" s="6">
        <v>261</v>
      </c>
      <c r="B263" s="7" t="s">
        <v>378</v>
      </c>
      <c r="C263" s="7" t="s">
        <v>376</v>
      </c>
      <c r="D263" s="7" t="s">
        <v>317</v>
      </c>
      <c r="E263" s="7" t="s">
        <v>377</v>
      </c>
      <c r="F263" s="8" t="s">
        <v>37</v>
      </c>
      <c r="G263" s="9">
        <v>155.3</v>
      </c>
      <c r="H263" s="10">
        <f t="shared" si="22"/>
        <v>31.06</v>
      </c>
      <c r="I263" s="10">
        <v>80.9</v>
      </c>
      <c r="J263" s="10">
        <f t="shared" si="21"/>
        <v>32.36</v>
      </c>
      <c r="K263" s="10">
        <f t="shared" si="23"/>
        <v>63.42</v>
      </c>
      <c r="L263" s="11">
        <f>SUMPRODUCT(--($E$3:$E$362=E263),--($K$3:$K$362&gt;K263))+1</f>
        <v>2</v>
      </c>
      <c r="M263" s="20"/>
    </row>
    <row r="264" ht="75" spans="1:13">
      <c r="A264" s="6">
        <v>262</v>
      </c>
      <c r="B264" s="7" t="s">
        <v>379</v>
      </c>
      <c r="C264" s="7" t="s">
        <v>376</v>
      </c>
      <c r="D264" s="7" t="s">
        <v>317</v>
      </c>
      <c r="E264" s="7" t="s">
        <v>377</v>
      </c>
      <c r="F264" s="8" t="s">
        <v>37</v>
      </c>
      <c r="G264" s="9">
        <v>156.3</v>
      </c>
      <c r="H264" s="10">
        <f t="shared" si="22"/>
        <v>31.26</v>
      </c>
      <c r="I264" s="10">
        <v>78.82</v>
      </c>
      <c r="J264" s="10">
        <f t="shared" si="21"/>
        <v>31.528</v>
      </c>
      <c r="K264" s="10">
        <f t="shared" si="23"/>
        <v>62.788</v>
      </c>
      <c r="L264" s="11">
        <f>SUMPRODUCT(--($E$3:$E$362=E264),--($K$3:$K$362&gt;K264))+1</f>
        <v>3</v>
      </c>
      <c r="M264" s="20"/>
    </row>
    <row r="265" ht="75" spans="1:13">
      <c r="A265" s="6">
        <v>263</v>
      </c>
      <c r="B265" s="7" t="s">
        <v>380</v>
      </c>
      <c r="C265" s="7" t="s">
        <v>381</v>
      </c>
      <c r="D265" s="7" t="s">
        <v>340</v>
      </c>
      <c r="E265" s="7" t="s">
        <v>382</v>
      </c>
      <c r="F265" s="8" t="s">
        <v>37</v>
      </c>
      <c r="G265" s="9">
        <v>199.3</v>
      </c>
      <c r="H265" s="10">
        <f t="shared" si="22"/>
        <v>39.86</v>
      </c>
      <c r="I265" s="10">
        <v>85.58</v>
      </c>
      <c r="J265" s="10">
        <f t="shared" si="21"/>
        <v>34.232</v>
      </c>
      <c r="K265" s="10">
        <f t="shared" si="23"/>
        <v>74.092</v>
      </c>
      <c r="L265" s="11">
        <f>SUMPRODUCT(--($E$3:$E$362=E265),--($K$3:$K$362&gt;K265))+1</f>
        <v>1</v>
      </c>
      <c r="M265" s="20"/>
    </row>
    <row r="266" ht="75" spans="1:13">
      <c r="A266" s="6">
        <v>264</v>
      </c>
      <c r="B266" s="7" t="s">
        <v>383</v>
      </c>
      <c r="C266" s="7" t="s">
        <v>381</v>
      </c>
      <c r="D266" s="7" t="s">
        <v>340</v>
      </c>
      <c r="E266" s="7" t="s">
        <v>382</v>
      </c>
      <c r="F266" s="8" t="s">
        <v>37</v>
      </c>
      <c r="G266" s="9">
        <v>177.4</v>
      </c>
      <c r="H266" s="10">
        <f t="shared" si="22"/>
        <v>35.48</v>
      </c>
      <c r="I266" s="10">
        <v>84.66</v>
      </c>
      <c r="J266" s="10">
        <f t="shared" si="21"/>
        <v>33.864</v>
      </c>
      <c r="K266" s="10">
        <f t="shared" si="23"/>
        <v>69.344</v>
      </c>
      <c r="L266" s="11">
        <f>SUMPRODUCT(--($E$3:$E$362=E266),--($K$3:$K$362&gt;K266))+1</f>
        <v>2</v>
      </c>
      <c r="M266" s="20"/>
    </row>
    <row r="267" ht="75" spans="1:13">
      <c r="A267" s="6">
        <v>265</v>
      </c>
      <c r="B267" s="7" t="s">
        <v>384</v>
      </c>
      <c r="C267" s="7" t="s">
        <v>381</v>
      </c>
      <c r="D267" s="7" t="s">
        <v>340</v>
      </c>
      <c r="E267" s="7" t="s">
        <v>382</v>
      </c>
      <c r="F267" s="8" t="s">
        <v>37</v>
      </c>
      <c r="G267" s="9">
        <v>187.7</v>
      </c>
      <c r="H267" s="10">
        <f t="shared" si="22"/>
        <v>37.54</v>
      </c>
      <c r="I267" s="10">
        <v>73.78</v>
      </c>
      <c r="J267" s="10">
        <f t="shared" si="21"/>
        <v>29.512</v>
      </c>
      <c r="K267" s="10">
        <f t="shared" si="23"/>
        <v>67.052</v>
      </c>
      <c r="L267" s="11">
        <f>SUMPRODUCT(--($E$3:$E$362=E267),--($K$3:$K$362&gt;K267))+1</f>
        <v>3</v>
      </c>
      <c r="M267" s="20"/>
    </row>
    <row r="268" ht="75" spans="1:13">
      <c r="A268" s="6">
        <v>266</v>
      </c>
      <c r="B268" s="7" t="s">
        <v>385</v>
      </c>
      <c r="C268" s="7" t="s">
        <v>381</v>
      </c>
      <c r="D268" s="7" t="s">
        <v>386</v>
      </c>
      <c r="E268" s="7" t="s">
        <v>387</v>
      </c>
      <c r="F268" s="8" t="s">
        <v>37</v>
      </c>
      <c r="G268" s="9">
        <v>185</v>
      </c>
      <c r="H268" s="10">
        <f t="shared" si="22"/>
        <v>37</v>
      </c>
      <c r="I268" s="10">
        <v>88.46</v>
      </c>
      <c r="J268" s="10">
        <f t="shared" si="21"/>
        <v>35.384</v>
      </c>
      <c r="K268" s="10">
        <f t="shared" si="23"/>
        <v>72.384</v>
      </c>
      <c r="L268" s="11">
        <f>SUMPRODUCT(--($E$3:$E$362=E268),--($K$3:$K$362&gt;K268))+1</f>
        <v>1</v>
      </c>
      <c r="M268" s="20"/>
    </row>
    <row r="269" ht="75" spans="1:13">
      <c r="A269" s="6">
        <v>267</v>
      </c>
      <c r="B269" s="7" t="s">
        <v>388</v>
      </c>
      <c r="C269" s="7" t="s">
        <v>381</v>
      </c>
      <c r="D269" s="7" t="s">
        <v>386</v>
      </c>
      <c r="E269" s="7" t="s">
        <v>387</v>
      </c>
      <c r="F269" s="8" t="s">
        <v>37</v>
      </c>
      <c r="G269" s="9">
        <v>162.8</v>
      </c>
      <c r="H269" s="10">
        <f t="shared" si="22"/>
        <v>32.56</v>
      </c>
      <c r="I269" s="10">
        <v>82.54</v>
      </c>
      <c r="J269" s="10">
        <f t="shared" si="21"/>
        <v>33.016</v>
      </c>
      <c r="K269" s="10">
        <f t="shared" si="23"/>
        <v>65.576</v>
      </c>
      <c r="L269" s="11">
        <f>SUMPRODUCT(--($E$3:$E$362=E269),--($K$3:$K$362&gt;K269))+1</f>
        <v>2</v>
      </c>
      <c r="M269" s="20"/>
    </row>
    <row r="270" ht="75" spans="1:13">
      <c r="A270" s="6">
        <v>268</v>
      </c>
      <c r="B270" s="7" t="s">
        <v>389</v>
      </c>
      <c r="C270" s="7" t="s">
        <v>381</v>
      </c>
      <c r="D270" s="7" t="s">
        <v>386</v>
      </c>
      <c r="E270" s="7" t="s">
        <v>387</v>
      </c>
      <c r="F270" s="8" t="s">
        <v>37</v>
      </c>
      <c r="G270" s="9">
        <v>155.6</v>
      </c>
      <c r="H270" s="10">
        <f t="shared" si="22"/>
        <v>31.12</v>
      </c>
      <c r="I270" s="10">
        <v>83.82</v>
      </c>
      <c r="J270" s="10">
        <f t="shared" si="21"/>
        <v>33.528</v>
      </c>
      <c r="K270" s="10">
        <f t="shared" si="23"/>
        <v>64.648</v>
      </c>
      <c r="L270" s="11">
        <f>SUMPRODUCT(--($E$3:$E$362=E270),--($K$3:$K$362&gt;K270))+1</f>
        <v>3</v>
      </c>
      <c r="M270" s="20"/>
    </row>
    <row r="271" ht="56.25" spans="1:13">
      <c r="A271" s="6">
        <v>269</v>
      </c>
      <c r="B271" s="7" t="s">
        <v>390</v>
      </c>
      <c r="C271" s="7" t="s">
        <v>391</v>
      </c>
      <c r="D271" s="7" t="s">
        <v>392</v>
      </c>
      <c r="E271" s="7" t="s">
        <v>393</v>
      </c>
      <c r="F271" s="8" t="s">
        <v>37</v>
      </c>
      <c r="G271" s="9">
        <v>188.6</v>
      </c>
      <c r="H271" s="10">
        <f t="shared" si="22"/>
        <v>37.72</v>
      </c>
      <c r="I271" s="10">
        <v>73.82</v>
      </c>
      <c r="J271" s="10">
        <f t="shared" si="21"/>
        <v>29.528</v>
      </c>
      <c r="K271" s="10">
        <f t="shared" si="23"/>
        <v>67.248</v>
      </c>
      <c r="L271" s="11">
        <f>SUMPRODUCT(--($E$3:$E$362=E271),--($K$3:$K$362&gt;K271))+1</f>
        <v>1</v>
      </c>
      <c r="M271" s="20"/>
    </row>
    <row r="272" ht="56.25" spans="1:13">
      <c r="A272" s="6">
        <v>270</v>
      </c>
      <c r="B272" s="7" t="s">
        <v>394</v>
      </c>
      <c r="C272" s="7" t="s">
        <v>391</v>
      </c>
      <c r="D272" s="7" t="s">
        <v>392</v>
      </c>
      <c r="E272" s="7" t="s">
        <v>393</v>
      </c>
      <c r="F272" s="8" t="s">
        <v>37</v>
      </c>
      <c r="G272" s="9">
        <v>156.4</v>
      </c>
      <c r="H272" s="10">
        <f t="shared" si="22"/>
        <v>31.28</v>
      </c>
      <c r="I272" s="10">
        <v>66.04</v>
      </c>
      <c r="J272" s="10">
        <f t="shared" si="21"/>
        <v>26.416</v>
      </c>
      <c r="K272" s="10">
        <f t="shared" si="23"/>
        <v>57.696</v>
      </c>
      <c r="L272" s="11">
        <f>SUMPRODUCT(--($E$3:$E$362=E272),--($K$3:$K$362&gt;K272))+1</f>
        <v>2</v>
      </c>
      <c r="M272" s="20"/>
    </row>
    <row r="273" ht="56.25" spans="1:13">
      <c r="A273" s="6">
        <v>271</v>
      </c>
      <c r="B273" s="30" t="s">
        <v>395</v>
      </c>
      <c r="C273" s="7" t="s">
        <v>391</v>
      </c>
      <c r="D273" s="7" t="s">
        <v>392</v>
      </c>
      <c r="E273" s="7" t="s">
        <v>393</v>
      </c>
      <c r="F273" s="8" t="s">
        <v>37</v>
      </c>
      <c r="G273" s="9">
        <v>150.9</v>
      </c>
      <c r="H273" s="10">
        <f t="shared" si="22"/>
        <v>30.18</v>
      </c>
      <c r="I273" s="10">
        <v>68.36</v>
      </c>
      <c r="J273" s="10">
        <f t="shared" si="21"/>
        <v>27.344</v>
      </c>
      <c r="K273" s="10">
        <f t="shared" si="23"/>
        <v>57.524</v>
      </c>
      <c r="L273" s="11">
        <f>SUMPRODUCT(--($E$3:$E$362=E273),--($K$3:$K$362&gt;K273))+1</f>
        <v>3</v>
      </c>
      <c r="M273" s="20"/>
    </row>
    <row r="274" ht="56.25" spans="1:13">
      <c r="A274" s="6">
        <v>272</v>
      </c>
      <c r="B274" s="7" t="s">
        <v>396</v>
      </c>
      <c r="C274" s="7" t="s">
        <v>391</v>
      </c>
      <c r="D274" s="7" t="s">
        <v>397</v>
      </c>
      <c r="E274" s="7" t="s">
        <v>398</v>
      </c>
      <c r="F274" s="8" t="s">
        <v>37</v>
      </c>
      <c r="G274" s="9">
        <v>174.5</v>
      </c>
      <c r="H274" s="10">
        <f t="shared" si="22"/>
        <v>34.9</v>
      </c>
      <c r="I274" s="10">
        <v>89.6</v>
      </c>
      <c r="J274" s="10">
        <f t="shared" si="21"/>
        <v>35.84</v>
      </c>
      <c r="K274" s="10">
        <f t="shared" si="23"/>
        <v>70.74</v>
      </c>
      <c r="L274" s="11">
        <f>SUMPRODUCT(--($E$3:$E$362=E274),--($K$3:$K$362&gt;K274))+1</f>
        <v>1</v>
      </c>
      <c r="M274" s="20"/>
    </row>
    <row r="275" ht="56.25" spans="1:13">
      <c r="A275" s="6">
        <v>273</v>
      </c>
      <c r="B275" s="7" t="s">
        <v>399</v>
      </c>
      <c r="C275" s="7" t="s">
        <v>391</v>
      </c>
      <c r="D275" s="7" t="s">
        <v>397</v>
      </c>
      <c r="E275" s="7" t="s">
        <v>398</v>
      </c>
      <c r="F275" s="8" t="s">
        <v>37</v>
      </c>
      <c r="G275" s="9">
        <v>171.2</v>
      </c>
      <c r="H275" s="10">
        <f t="shared" si="22"/>
        <v>34.24</v>
      </c>
      <c r="I275" s="10">
        <v>74.46</v>
      </c>
      <c r="J275" s="10">
        <f t="shared" si="21"/>
        <v>29.784</v>
      </c>
      <c r="K275" s="10">
        <f t="shared" si="23"/>
        <v>64.024</v>
      </c>
      <c r="L275" s="11">
        <f>SUMPRODUCT(--($E$3:$E$362=E275),--($K$3:$K$362&gt;K275))+1</f>
        <v>2</v>
      </c>
      <c r="M275" s="20"/>
    </row>
    <row r="276" ht="56.25" spans="1:13">
      <c r="A276" s="6">
        <v>274</v>
      </c>
      <c r="B276" s="7" t="s">
        <v>400</v>
      </c>
      <c r="C276" s="7" t="s">
        <v>391</v>
      </c>
      <c r="D276" s="7" t="s">
        <v>397</v>
      </c>
      <c r="E276" s="7" t="s">
        <v>398</v>
      </c>
      <c r="F276" s="8" t="s">
        <v>37</v>
      </c>
      <c r="G276" s="9">
        <v>168.6</v>
      </c>
      <c r="H276" s="10">
        <f t="shared" si="22"/>
        <v>33.72</v>
      </c>
      <c r="I276" s="10">
        <v>66.28</v>
      </c>
      <c r="J276" s="10">
        <f t="shared" si="21"/>
        <v>26.512</v>
      </c>
      <c r="K276" s="10">
        <f t="shared" si="23"/>
        <v>60.232</v>
      </c>
      <c r="L276" s="11">
        <f>SUMPRODUCT(--($E$3:$E$362=E276),--($K$3:$K$362&gt;K276))+1</f>
        <v>3</v>
      </c>
      <c r="M276" s="20"/>
    </row>
    <row r="277" ht="75" spans="1:13">
      <c r="A277" s="6">
        <v>275</v>
      </c>
      <c r="B277" s="7" t="s">
        <v>401</v>
      </c>
      <c r="C277" s="7" t="s">
        <v>402</v>
      </c>
      <c r="D277" s="7" t="s">
        <v>340</v>
      </c>
      <c r="E277" s="7" t="s">
        <v>403</v>
      </c>
      <c r="F277" s="8" t="s">
        <v>37</v>
      </c>
      <c r="G277" s="9">
        <v>182.2</v>
      </c>
      <c r="H277" s="10">
        <f t="shared" si="22"/>
        <v>36.44</v>
      </c>
      <c r="I277" s="10">
        <v>72.08</v>
      </c>
      <c r="J277" s="10">
        <f t="shared" si="21"/>
        <v>28.832</v>
      </c>
      <c r="K277" s="10">
        <f t="shared" si="23"/>
        <v>65.272</v>
      </c>
      <c r="L277" s="11">
        <f>SUMPRODUCT(--($E$3:$E$362=E277),--($K$3:$K$362&gt;K277))+1</f>
        <v>1</v>
      </c>
      <c r="M277" s="20"/>
    </row>
    <row r="278" ht="75" spans="1:13">
      <c r="A278" s="6">
        <v>276</v>
      </c>
      <c r="B278" s="7" t="s">
        <v>404</v>
      </c>
      <c r="C278" s="7" t="s">
        <v>402</v>
      </c>
      <c r="D278" s="7" t="s">
        <v>340</v>
      </c>
      <c r="E278" s="7" t="s">
        <v>403</v>
      </c>
      <c r="F278" s="8" t="s">
        <v>37</v>
      </c>
      <c r="G278" s="9">
        <v>154.1</v>
      </c>
      <c r="H278" s="10">
        <f t="shared" si="22"/>
        <v>30.82</v>
      </c>
      <c r="I278" s="10">
        <v>64.5</v>
      </c>
      <c r="J278" s="10">
        <f t="shared" si="21"/>
        <v>25.8</v>
      </c>
      <c r="K278" s="10">
        <f t="shared" si="23"/>
        <v>56.62</v>
      </c>
      <c r="L278" s="11">
        <f>SUMPRODUCT(--($E$3:$E$362=E278),--($K$3:$K$362&gt;K278))+1</f>
        <v>2</v>
      </c>
      <c r="M278" s="20"/>
    </row>
    <row r="279" ht="75" spans="1:13">
      <c r="A279" s="6">
        <v>277</v>
      </c>
      <c r="B279" s="7" t="s">
        <v>405</v>
      </c>
      <c r="C279" s="7" t="s">
        <v>402</v>
      </c>
      <c r="D279" s="7" t="s">
        <v>340</v>
      </c>
      <c r="E279" s="7" t="s">
        <v>403</v>
      </c>
      <c r="F279" s="8" t="s">
        <v>37</v>
      </c>
      <c r="G279" s="9">
        <v>157.3</v>
      </c>
      <c r="H279" s="10">
        <f t="shared" si="22"/>
        <v>31.46</v>
      </c>
      <c r="I279" s="10">
        <v>34.22</v>
      </c>
      <c r="J279" s="10">
        <f t="shared" si="21"/>
        <v>13.688</v>
      </c>
      <c r="K279" s="10">
        <f t="shared" si="23"/>
        <v>45.148</v>
      </c>
      <c r="L279" s="11">
        <f>SUMPRODUCT(--($E$3:$E$362=E279),--($K$3:$K$362&gt;K279))+1</f>
        <v>3</v>
      </c>
      <c r="M279" s="20"/>
    </row>
    <row r="280" ht="75" spans="1:13">
      <c r="A280" s="6">
        <v>278</v>
      </c>
      <c r="B280" s="7" t="s">
        <v>406</v>
      </c>
      <c r="C280" s="7" t="s">
        <v>402</v>
      </c>
      <c r="D280" s="7" t="s">
        <v>392</v>
      </c>
      <c r="E280" s="7" t="s">
        <v>407</v>
      </c>
      <c r="F280" s="8" t="s">
        <v>37</v>
      </c>
      <c r="G280" s="9">
        <v>172</v>
      </c>
      <c r="H280" s="10">
        <f t="shared" si="22"/>
        <v>34.4</v>
      </c>
      <c r="I280" s="10">
        <v>84.32</v>
      </c>
      <c r="J280" s="10">
        <f t="shared" si="21"/>
        <v>33.728</v>
      </c>
      <c r="K280" s="10">
        <f t="shared" si="23"/>
        <v>68.128</v>
      </c>
      <c r="L280" s="11">
        <f>SUMPRODUCT(--($E$3:$E$362=E280),--($K$3:$K$362&gt;K280))+1</f>
        <v>1</v>
      </c>
      <c r="M280" s="20"/>
    </row>
    <row r="281" ht="75" spans="1:13">
      <c r="A281" s="6">
        <v>279</v>
      </c>
      <c r="B281" s="7" t="s">
        <v>408</v>
      </c>
      <c r="C281" s="7" t="s">
        <v>402</v>
      </c>
      <c r="D281" s="7" t="s">
        <v>392</v>
      </c>
      <c r="E281" s="7" t="s">
        <v>407</v>
      </c>
      <c r="F281" s="8" t="s">
        <v>37</v>
      </c>
      <c r="G281" s="9">
        <v>159.3</v>
      </c>
      <c r="H281" s="10">
        <f t="shared" si="22"/>
        <v>31.86</v>
      </c>
      <c r="I281" s="10">
        <v>79.96</v>
      </c>
      <c r="J281" s="10">
        <f t="shared" si="21"/>
        <v>31.984</v>
      </c>
      <c r="K281" s="10">
        <f t="shared" si="23"/>
        <v>63.844</v>
      </c>
      <c r="L281" s="11">
        <f>SUMPRODUCT(--($E$3:$E$362=E281),--($K$3:$K$362&gt;K281))+1</f>
        <v>2</v>
      </c>
      <c r="M281" s="20"/>
    </row>
    <row r="282" ht="75" spans="1:13">
      <c r="A282" s="6">
        <v>280</v>
      </c>
      <c r="B282" s="7" t="s">
        <v>409</v>
      </c>
      <c r="C282" s="7" t="s">
        <v>402</v>
      </c>
      <c r="D282" s="7" t="s">
        <v>392</v>
      </c>
      <c r="E282" s="7" t="s">
        <v>407</v>
      </c>
      <c r="F282" s="8" t="s">
        <v>37</v>
      </c>
      <c r="G282" s="9">
        <v>153.4</v>
      </c>
      <c r="H282" s="10">
        <f t="shared" si="22"/>
        <v>30.68</v>
      </c>
      <c r="I282" s="10">
        <v>71.62</v>
      </c>
      <c r="J282" s="10">
        <f t="shared" si="21"/>
        <v>28.648</v>
      </c>
      <c r="K282" s="10">
        <f t="shared" si="23"/>
        <v>59.328</v>
      </c>
      <c r="L282" s="11">
        <f>SUMPRODUCT(--($E$3:$E$362=E282),--($K$3:$K$362&gt;K282))+1</f>
        <v>3</v>
      </c>
      <c r="M282" s="20"/>
    </row>
    <row r="283" ht="75" spans="1:13">
      <c r="A283" s="6">
        <v>281</v>
      </c>
      <c r="B283" s="7" t="s">
        <v>410</v>
      </c>
      <c r="C283" s="7" t="s">
        <v>402</v>
      </c>
      <c r="D283" s="7" t="s">
        <v>317</v>
      </c>
      <c r="E283" s="7" t="s">
        <v>411</v>
      </c>
      <c r="F283" s="8" t="s">
        <v>37</v>
      </c>
      <c r="G283" s="9">
        <v>192.8</v>
      </c>
      <c r="H283" s="10">
        <f t="shared" si="22"/>
        <v>38.56</v>
      </c>
      <c r="I283" s="10">
        <v>90.62</v>
      </c>
      <c r="J283" s="10">
        <f t="shared" si="21"/>
        <v>36.248</v>
      </c>
      <c r="K283" s="10">
        <f t="shared" si="23"/>
        <v>74.808</v>
      </c>
      <c r="L283" s="11">
        <f>SUMPRODUCT(--($E$3:$E$362=E283),--($K$3:$K$362&gt;K283))+1</f>
        <v>1</v>
      </c>
      <c r="M283" s="20"/>
    </row>
    <row r="284" ht="75" spans="1:13">
      <c r="A284" s="6">
        <v>282</v>
      </c>
      <c r="B284" s="7" t="s">
        <v>412</v>
      </c>
      <c r="C284" s="7" t="s">
        <v>402</v>
      </c>
      <c r="D284" s="7" t="s">
        <v>317</v>
      </c>
      <c r="E284" s="7" t="s">
        <v>411</v>
      </c>
      <c r="F284" s="8" t="s">
        <v>37</v>
      </c>
      <c r="G284" s="9">
        <v>159.2</v>
      </c>
      <c r="H284" s="10">
        <f t="shared" si="22"/>
        <v>31.84</v>
      </c>
      <c r="I284" s="10">
        <v>65.96</v>
      </c>
      <c r="J284" s="10">
        <f t="shared" si="21"/>
        <v>26.384</v>
      </c>
      <c r="K284" s="10">
        <f t="shared" si="23"/>
        <v>58.224</v>
      </c>
      <c r="L284" s="11">
        <f>SUMPRODUCT(--($E$3:$E$362=E284),--($K$3:$K$362&gt;K284))+1</f>
        <v>2</v>
      </c>
      <c r="M284" s="20"/>
    </row>
    <row r="285" ht="75" spans="1:13">
      <c r="A285" s="6">
        <v>283</v>
      </c>
      <c r="B285" s="7" t="s">
        <v>413</v>
      </c>
      <c r="C285" s="7" t="s">
        <v>402</v>
      </c>
      <c r="D285" s="7" t="s">
        <v>317</v>
      </c>
      <c r="E285" s="7" t="s">
        <v>411</v>
      </c>
      <c r="F285" s="8" t="s">
        <v>37</v>
      </c>
      <c r="G285" s="9">
        <v>152.9</v>
      </c>
      <c r="H285" s="10">
        <f t="shared" si="22"/>
        <v>30.58</v>
      </c>
      <c r="I285" s="10" t="s">
        <v>33</v>
      </c>
      <c r="J285" s="10">
        <v>0</v>
      </c>
      <c r="K285" s="10">
        <f t="shared" si="23"/>
        <v>30.58</v>
      </c>
      <c r="L285" s="11">
        <f>SUMPRODUCT(--($E$3:$E$362=E285),--($K$3:$K$362&gt;K285))+1</f>
        <v>3</v>
      </c>
      <c r="M285" s="20"/>
    </row>
    <row r="286" ht="56.25" spans="1:13">
      <c r="A286" s="6">
        <v>284</v>
      </c>
      <c r="B286" s="7" t="s">
        <v>414</v>
      </c>
      <c r="C286" s="7" t="s">
        <v>415</v>
      </c>
      <c r="D286" s="7" t="s">
        <v>317</v>
      </c>
      <c r="E286" s="7" t="s">
        <v>416</v>
      </c>
      <c r="F286" s="8" t="s">
        <v>37</v>
      </c>
      <c r="G286" s="9">
        <v>159.3</v>
      </c>
      <c r="H286" s="10">
        <f t="shared" si="22"/>
        <v>31.86</v>
      </c>
      <c r="I286" s="10">
        <v>78.32</v>
      </c>
      <c r="J286" s="10">
        <f t="shared" ref="J286:J290" si="24">I286*0.4</f>
        <v>31.328</v>
      </c>
      <c r="K286" s="10">
        <f t="shared" si="23"/>
        <v>63.188</v>
      </c>
      <c r="L286" s="11">
        <f>SUMPRODUCT(--($E$3:$E$362=E286),--($K$3:$K$362&gt;K286))+1</f>
        <v>1</v>
      </c>
      <c r="M286" s="20"/>
    </row>
    <row r="287" ht="56.25" spans="1:13">
      <c r="A287" s="6">
        <v>285</v>
      </c>
      <c r="B287" s="7" t="s">
        <v>417</v>
      </c>
      <c r="C287" s="7" t="s">
        <v>415</v>
      </c>
      <c r="D287" s="7" t="s">
        <v>317</v>
      </c>
      <c r="E287" s="7" t="s">
        <v>416</v>
      </c>
      <c r="F287" s="8" t="s">
        <v>37</v>
      </c>
      <c r="G287" s="9">
        <v>168</v>
      </c>
      <c r="H287" s="10">
        <f t="shared" si="22"/>
        <v>33.6</v>
      </c>
      <c r="I287" s="10">
        <v>72.58</v>
      </c>
      <c r="J287" s="10">
        <f t="shared" si="24"/>
        <v>29.032</v>
      </c>
      <c r="K287" s="10">
        <f t="shared" si="23"/>
        <v>62.632</v>
      </c>
      <c r="L287" s="11">
        <f>SUMPRODUCT(--($E$3:$E$362=E287),--($K$3:$K$362&gt;K287))+1</f>
        <v>2</v>
      </c>
      <c r="M287" s="20"/>
    </row>
    <row r="288" ht="56.25" spans="1:13">
      <c r="A288" s="6">
        <v>286</v>
      </c>
      <c r="B288" s="7" t="s">
        <v>418</v>
      </c>
      <c r="C288" s="7" t="s">
        <v>415</v>
      </c>
      <c r="D288" s="7" t="s">
        <v>317</v>
      </c>
      <c r="E288" s="7" t="s">
        <v>416</v>
      </c>
      <c r="F288" s="8" t="s">
        <v>37</v>
      </c>
      <c r="G288" s="9">
        <v>150.6</v>
      </c>
      <c r="H288" s="10">
        <f t="shared" si="22"/>
        <v>30.12</v>
      </c>
      <c r="I288" s="10">
        <v>72.84</v>
      </c>
      <c r="J288" s="10">
        <f t="shared" si="24"/>
        <v>29.136</v>
      </c>
      <c r="K288" s="10">
        <f t="shared" si="23"/>
        <v>59.256</v>
      </c>
      <c r="L288" s="11">
        <f>SUMPRODUCT(--($E$3:$E$362=E288),--($K$3:$K$362&gt;K288))+1</f>
        <v>3</v>
      </c>
      <c r="M288" s="20"/>
    </row>
    <row r="289" ht="75" spans="1:13">
      <c r="A289" s="6">
        <v>287</v>
      </c>
      <c r="B289" s="7" t="s">
        <v>419</v>
      </c>
      <c r="C289" s="7" t="s">
        <v>420</v>
      </c>
      <c r="D289" s="7" t="s">
        <v>397</v>
      </c>
      <c r="E289" s="7" t="s">
        <v>421</v>
      </c>
      <c r="F289" s="8" t="s">
        <v>37</v>
      </c>
      <c r="G289" s="9">
        <v>181.5</v>
      </c>
      <c r="H289" s="10">
        <f t="shared" si="22"/>
        <v>36.3</v>
      </c>
      <c r="I289" s="10">
        <v>83.86</v>
      </c>
      <c r="J289" s="10">
        <f t="shared" si="24"/>
        <v>33.544</v>
      </c>
      <c r="K289" s="10">
        <f t="shared" si="23"/>
        <v>69.844</v>
      </c>
      <c r="L289" s="11">
        <f>SUMPRODUCT(--($E$3:$E$362=E289),--($K$3:$K$362&gt;K289))+1</f>
        <v>1</v>
      </c>
      <c r="M289" s="20"/>
    </row>
    <row r="290" ht="75" spans="1:13">
      <c r="A290" s="6">
        <v>288</v>
      </c>
      <c r="B290" s="7" t="s">
        <v>422</v>
      </c>
      <c r="C290" s="7" t="s">
        <v>420</v>
      </c>
      <c r="D290" s="7" t="s">
        <v>397</v>
      </c>
      <c r="E290" s="7" t="s">
        <v>421</v>
      </c>
      <c r="F290" s="8" t="s">
        <v>37</v>
      </c>
      <c r="G290" s="9">
        <v>173</v>
      </c>
      <c r="H290" s="10">
        <f t="shared" si="22"/>
        <v>34.6</v>
      </c>
      <c r="I290" s="10">
        <v>79.32</v>
      </c>
      <c r="J290" s="10">
        <f t="shared" si="24"/>
        <v>31.728</v>
      </c>
      <c r="K290" s="10">
        <f t="shared" si="23"/>
        <v>66.328</v>
      </c>
      <c r="L290" s="11">
        <f>SUMPRODUCT(--($E$3:$E$362=E290),--($K$3:$K$362&gt;K290))+1</f>
        <v>2</v>
      </c>
      <c r="M290" s="20"/>
    </row>
    <row r="291" ht="75" spans="1:13">
      <c r="A291" s="6">
        <v>289</v>
      </c>
      <c r="B291" s="7" t="s">
        <v>423</v>
      </c>
      <c r="C291" s="7" t="s">
        <v>420</v>
      </c>
      <c r="D291" s="7" t="s">
        <v>397</v>
      </c>
      <c r="E291" s="7" t="s">
        <v>421</v>
      </c>
      <c r="F291" s="8" t="s">
        <v>37</v>
      </c>
      <c r="G291" s="9">
        <v>199.3</v>
      </c>
      <c r="H291" s="10">
        <f t="shared" si="22"/>
        <v>39.86</v>
      </c>
      <c r="I291" s="10" t="s">
        <v>33</v>
      </c>
      <c r="J291" s="10">
        <v>0</v>
      </c>
      <c r="K291" s="10">
        <f t="shared" si="23"/>
        <v>39.86</v>
      </c>
      <c r="L291" s="11">
        <f>SUMPRODUCT(--($E$3:$E$362=E291),--($K$3:$K$362&gt;K291))+1</f>
        <v>3</v>
      </c>
      <c r="M291" s="20"/>
    </row>
    <row r="292" ht="75" spans="1:13">
      <c r="A292" s="6">
        <v>290</v>
      </c>
      <c r="B292" s="7" t="s">
        <v>424</v>
      </c>
      <c r="C292" s="7" t="s">
        <v>420</v>
      </c>
      <c r="D292" s="7" t="s">
        <v>397</v>
      </c>
      <c r="E292" s="7" t="s">
        <v>425</v>
      </c>
      <c r="F292" s="8" t="s">
        <v>37</v>
      </c>
      <c r="G292" s="9">
        <v>184</v>
      </c>
      <c r="H292" s="10">
        <f t="shared" si="22"/>
        <v>36.8</v>
      </c>
      <c r="I292" s="10">
        <v>90.56</v>
      </c>
      <c r="J292" s="10">
        <f t="shared" ref="J292:J328" si="25">I292*0.4</f>
        <v>36.224</v>
      </c>
      <c r="K292" s="10">
        <f t="shared" si="23"/>
        <v>73.024</v>
      </c>
      <c r="L292" s="11">
        <f>SUMPRODUCT(--($E$3:$E$362=E292),--($K$3:$K$362&gt;K292))+1</f>
        <v>1</v>
      </c>
      <c r="M292" s="20"/>
    </row>
    <row r="293" ht="75" spans="1:13">
      <c r="A293" s="6">
        <v>291</v>
      </c>
      <c r="B293" s="7" t="s">
        <v>426</v>
      </c>
      <c r="C293" s="7" t="s">
        <v>420</v>
      </c>
      <c r="D293" s="7" t="s">
        <v>397</v>
      </c>
      <c r="E293" s="7" t="s">
        <v>425</v>
      </c>
      <c r="F293" s="8" t="s">
        <v>37</v>
      </c>
      <c r="G293" s="9">
        <v>175.3</v>
      </c>
      <c r="H293" s="10">
        <f t="shared" si="22"/>
        <v>35.06</v>
      </c>
      <c r="I293" s="10">
        <v>84.06</v>
      </c>
      <c r="J293" s="10">
        <f t="shared" si="25"/>
        <v>33.624</v>
      </c>
      <c r="K293" s="10">
        <f t="shared" si="23"/>
        <v>68.684</v>
      </c>
      <c r="L293" s="11">
        <f>SUMPRODUCT(--($E$3:$E$362=E293),--($K$3:$K$362&gt;K293))+1</f>
        <v>2</v>
      </c>
      <c r="M293" s="20"/>
    </row>
    <row r="294" ht="75" spans="1:13">
      <c r="A294" s="6">
        <v>292</v>
      </c>
      <c r="B294" s="7" t="s">
        <v>427</v>
      </c>
      <c r="C294" s="7" t="s">
        <v>420</v>
      </c>
      <c r="D294" s="7" t="s">
        <v>397</v>
      </c>
      <c r="E294" s="7" t="s">
        <v>425</v>
      </c>
      <c r="F294" s="8" t="s">
        <v>37</v>
      </c>
      <c r="G294" s="9">
        <v>158.1</v>
      </c>
      <c r="H294" s="10">
        <f t="shared" si="22"/>
        <v>31.62</v>
      </c>
      <c r="I294" s="10" t="s">
        <v>33</v>
      </c>
      <c r="J294" s="10">
        <v>0</v>
      </c>
      <c r="K294" s="10">
        <f t="shared" si="23"/>
        <v>31.62</v>
      </c>
      <c r="L294" s="11">
        <f>SUMPRODUCT(--($E$3:$E$362=E294),--($K$3:$K$362&gt;K294))+1</f>
        <v>3</v>
      </c>
      <c r="M294" s="20"/>
    </row>
    <row r="295" ht="75" spans="1:13">
      <c r="A295" s="6">
        <v>293</v>
      </c>
      <c r="B295" s="7" t="s">
        <v>428</v>
      </c>
      <c r="C295" s="7" t="s">
        <v>429</v>
      </c>
      <c r="D295" s="7" t="s">
        <v>352</v>
      </c>
      <c r="E295" s="7" t="s">
        <v>430</v>
      </c>
      <c r="F295" s="8" t="s">
        <v>37</v>
      </c>
      <c r="G295" s="9">
        <v>157.5</v>
      </c>
      <c r="H295" s="10">
        <f t="shared" si="22"/>
        <v>31.5</v>
      </c>
      <c r="I295" s="10">
        <v>75.88</v>
      </c>
      <c r="J295" s="10">
        <f t="shared" si="25"/>
        <v>30.352</v>
      </c>
      <c r="K295" s="10">
        <f t="shared" si="23"/>
        <v>61.852</v>
      </c>
      <c r="L295" s="11">
        <f>SUMPRODUCT(--($E$3:$E$362=E295),--($K$3:$K$362&gt;K295))+1</f>
        <v>1</v>
      </c>
      <c r="M295" s="20"/>
    </row>
    <row r="296" ht="75" spans="1:13">
      <c r="A296" s="6">
        <v>294</v>
      </c>
      <c r="B296" s="7" t="s">
        <v>431</v>
      </c>
      <c r="C296" s="7" t="s">
        <v>429</v>
      </c>
      <c r="D296" s="7" t="s">
        <v>352</v>
      </c>
      <c r="E296" s="7" t="s">
        <v>430</v>
      </c>
      <c r="F296" s="8" t="s">
        <v>37</v>
      </c>
      <c r="G296" s="9">
        <v>153.5</v>
      </c>
      <c r="H296" s="10">
        <f t="shared" si="22"/>
        <v>30.7</v>
      </c>
      <c r="I296" s="10">
        <v>77.02</v>
      </c>
      <c r="J296" s="10">
        <f t="shared" si="25"/>
        <v>30.808</v>
      </c>
      <c r="K296" s="10">
        <f t="shared" si="23"/>
        <v>61.508</v>
      </c>
      <c r="L296" s="11">
        <f>SUMPRODUCT(--($E$3:$E$362=E296),--($K$3:$K$362&gt;K296))+1</f>
        <v>2</v>
      </c>
      <c r="M296" s="20"/>
    </row>
    <row r="297" ht="75" spans="1:13">
      <c r="A297" s="6">
        <v>295</v>
      </c>
      <c r="B297" s="7" t="s">
        <v>432</v>
      </c>
      <c r="C297" s="7" t="s">
        <v>429</v>
      </c>
      <c r="D297" s="7" t="s">
        <v>392</v>
      </c>
      <c r="E297" s="7" t="s">
        <v>433</v>
      </c>
      <c r="F297" s="8" t="s">
        <v>37</v>
      </c>
      <c r="G297" s="9">
        <v>189</v>
      </c>
      <c r="H297" s="10">
        <f t="shared" si="22"/>
        <v>37.8</v>
      </c>
      <c r="I297" s="10">
        <v>83.2</v>
      </c>
      <c r="J297" s="10">
        <f t="shared" si="25"/>
        <v>33.28</v>
      </c>
      <c r="K297" s="10">
        <f t="shared" si="23"/>
        <v>71.08</v>
      </c>
      <c r="L297" s="11">
        <f>SUMPRODUCT(--($E$3:$E$362=E297),--($K$3:$K$362&gt;K297))+1</f>
        <v>1</v>
      </c>
      <c r="M297" s="20"/>
    </row>
    <row r="298" ht="75" spans="1:13">
      <c r="A298" s="6">
        <v>296</v>
      </c>
      <c r="B298" s="7" t="s">
        <v>434</v>
      </c>
      <c r="C298" s="7" t="s">
        <v>429</v>
      </c>
      <c r="D298" s="7" t="s">
        <v>392</v>
      </c>
      <c r="E298" s="7" t="s">
        <v>433</v>
      </c>
      <c r="F298" s="8" t="s">
        <v>37</v>
      </c>
      <c r="G298" s="9">
        <v>157.3</v>
      </c>
      <c r="H298" s="10">
        <f t="shared" si="22"/>
        <v>31.46</v>
      </c>
      <c r="I298" s="10">
        <v>77.3</v>
      </c>
      <c r="J298" s="10">
        <f t="shared" si="25"/>
        <v>30.92</v>
      </c>
      <c r="K298" s="10">
        <f t="shared" si="23"/>
        <v>62.38</v>
      </c>
      <c r="L298" s="11">
        <f>SUMPRODUCT(--($E$3:$E$362=E298),--($K$3:$K$362&gt;K298))+1</f>
        <v>2</v>
      </c>
      <c r="M298" s="20"/>
    </row>
    <row r="299" ht="75" spans="1:13">
      <c r="A299" s="6">
        <v>297</v>
      </c>
      <c r="B299" s="30" t="s">
        <v>435</v>
      </c>
      <c r="C299" s="7" t="s">
        <v>429</v>
      </c>
      <c r="D299" s="7" t="s">
        <v>392</v>
      </c>
      <c r="E299" s="7" t="s">
        <v>433</v>
      </c>
      <c r="F299" s="8" t="s">
        <v>37</v>
      </c>
      <c r="G299" s="9">
        <v>155.8</v>
      </c>
      <c r="H299" s="10">
        <f t="shared" si="22"/>
        <v>31.16</v>
      </c>
      <c r="I299" s="10">
        <v>71.1</v>
      </c>
      <c r="J299" s="10">
        <f t="shared" si="25"/>
        <v>28.44</v>
      </c>
      <c r="K299" s="10">
        <f t="shared" si="23"/>
        <v>59.6</v>
      </c>
      <c r="L299" s="11">
        <f>SUMPRODUCT(--($E$3:$E$362=E299),--($K$3:$K$362&gt;K299))+1</f>
        <v>3</v>
      </c>
      <c r="M299" s="20"/>
    </row>
    <row r="300" ht="56.25" spans="1:13">
      <c r="A300" s="6">
        <v>298</v>
      </c>
      <c r="B300" s="7" t="s">
        <v>436</v>
      </c>
      <c r="C300" s="7" t="s">
        <v>437</v>
      </c>
      <c r="D300" s="7" t="s">
        <v>438</v>
      </c>
      <c r="E300" s="7" t="s">
        <v>439</v>
      </c>
      <c r="F300" s="8" t="s">
        <v>37</v>
      </c>
      <c r="G300" s="9">
        <v>197.5</v>
      </c>
      <c r="H300" s="10">
        <f t="shared" si="22"/>
        <v>39.5</v>
      </c>
      <c r="I300" s="10">
        <v>86.88</v>
      </c>
      <c r="J300" s="10">
        <f t="shared" si="25"/>
        <v>34.752</v>
      </c>
      <c r="K300" s="10">
        <f t="shared" si="23"/>
        <v>74.252</v>
      </c>
      <c r="L300" s="11">
        <f>SUMPRODUCT(--($E$3:$E$362=E300),--($K$3:$K$362&gt;K300))+1</f>
        <v>1</v>
      </c>
      <c r="M300" s="20"/>
    </row>
    <row r="301" ht="56.25" spans="1:13">
      <c r="A301" s="6">
        <v>299</v>
      </c>
      <c r="B301" s="7" t="s">
        <v>440</v>
      </c>
      <c r="C301" s="7" t="s">
        <v>437</v>
      </c>
      <c r="D301" s="7" t="s">
        <v>438</v>
      </c>
      <c r="E301" s="7" t="s">
        <v>439</v>
      </c>
      <c r="F301" s="8" t="s">
        <v>37</v>
      </c>
      <c r="G301" s="9">
        <v>198</v>
      </c>
      <c r="H301" s="10">
        <f t="shared" si="22"/>
        <v>39.6</v>
      </c>
      <c r="I301" s="10">
        <v>75.6</v>
      </c>
      <c r="J301" s="10">
        <f t="shared" si="25"/>
        <v>30.24</v>
      </c>
      <c r="K301" s="10">
        <f t="shared" si="23"/>
        <v>69.84</v>
      </c>
      <c r="L301" s="11">
        <f>SUMPRODUCT(--($E$3:$E$362=E301),--($K$3:$K$362&gt;K301))+1</f>
        <v>2</v>
      </c>
      <c r="M301" s="20"/>
    </row>
    <row r="302" ht="56.25" spans="1:13">
      <c r="A302" s="6">
        <v>300</v>
      </c>
      <c r="B302" s="7" t="s">
        <v>441</v>
      </c>
      <c r="C302" s="7" t="s">
        <v>437</v>
      </c>
      <c r="D302" s="7" t="s">
        <v>438</v>
      </c>
      <c r="E302" s="7" t="s">
        <v>439</v>
      </c>
      <c r="F302" s="8" t="s">
        <v>37</v>
      </c>
      <c r="G302" s="9">
        <v>185.5</v>
      </c>
      <c r="H302" s="10">
        <f t="shared" si="22"/>
        <v>37.1</v>
      </c>
      <c r="I302" s="10">
        <v>75.12</v>
      </c>
      <c r="J302" s="10">
        <f t="shared" si="25"/>
        <v>30.048</v>
      </c>
      <c r="K302" s="10">
        <f t="shared" si="23"/>
        <v>67.148</v>
      </c>
      <c r="L302" s="11">
        <f>SUMPRODUCT(--($E$3:$E$362=E302),--($K$3:$K$362&gt;K302))+1</f>
        <v>3</v>
      </c>
      <c r="M302" s="20"/>
    </row>
    <row r="303" ht="56.25" spans="1:13">
      <c r="A303" s="6">
        <v>301</v>
      </c>
      <c r="B303" s="7" t="s">
        <v>442</v>
      </c>
      <c r="C303" s="7" t="s">
        <v>443</v>
      </c>
      <c r="D303" s="7" t="s">
        <v>438</v>
      </c>
      <c r="E303" s="7" t="s">
        <v>444</v>
      </c>
      <c r="F303" s="8" t="s">
        <v>37</v>
      </c>
      <c r="G303" s="9">
        <v>208.5</v>
      </c>
      <c r="H303" s="10">
        <f t="shared" si="22"/>
        <v>41.7</v>
      </c>
      <c r="I303" s="10">
        <v>78.52</v>
      </c>
      <c r="J303" s="10">
        <f t="shared" si="25"/>
        <v>31.408</v>
      </c>
      <c r="K303" s="10">
        <f t="shared" si="23"/>
        <v>73.108</v>
      </c>
      <c r="L303" s="11">
        <f>SUMPRODUCT(--($E$3:$E$362=E303),--($K$3:$K$362&gt;K303))+1</f>
        <v>1</v>
      </c>
      <c r="M303" s="20"/>
    </row>
    <row r="304" ht="56.25" spans="1:13">
      <c r="A304" s="6">
        <v>302</v>
      </c>
      <c r="B304" s="7" t="s">
        <v>445</v>
      </c>
      <c r="C304" s="7" t="s">
        <v>443</v>
      </c>
      <c r="D304" s="7" t="s">
        <v>438</v>
      </c>
      <c r="E304" s="7" t="s">
        <v>444</v>
      </c>
      <c r="F304" s="8" t="s">
        <v>37</v>
      </c>
      <c r="G304" s="9">
        <v>202.5</v>
      </c>
      <c r="H304" s="10">
        <f t="shared" si="22"/>
        <v>40.5</v>
      </c>
      <c r="I304" s="10">
        <v>77.34</v>
      </c>
      <c r="J304" s="10">
        <f t="shared" si="25"/>
        <v>30.936</v>
      </c>
      <c r="K304" s="10">
        <f t="shared" si="23"/>
        <v>71.436</v>
      </c>
      <c r="L304" s="11">
        <f>SUMPRODUCT(--($E$3:$E$362=E304),--($K$3:$K$362&gt;K304))+1</f>
        <v>2</v>
      </c>
      <c r="M304" s="20"/>
    </row>
    <row r="305" ht="56.25" spans="1:13">
      <c r="A305" s="6">
        <v>303</v>
      </c>
      <c r="B305" s="7" t="s">
        <v>446</v>
      </c>
      <c r="C305" s="7" t="s">
        <v>443</v>
      </c>
      <c r="D305" s="7" t="s">
        <v>438</v>
      </c>
      <c r="E305" s="7" t="s">
        <v>444</v>
      </c>
      <c r="F305" s="8" t="s">
        <v>37</v>
      </c>
      <c r="G305" s="9">
        <v>199.5</v>
      </c>
      <c r="H305" s="10">
        <f t="shared" si="22"/>
        <v>39.9</v>
      </c>
      <c r="I305" s="10">
        <v>76.56</v>
      </c>
      <c r="J305" s="10">
        <f t="shared" si="25"/>
        <v>30.624</v>
      </c>
      <c r="K305" s="10">
        <f t="shared" si="23"/>
        <v>70.524</v>
      </c>
      <c r="L305" s="11">
        <f>SUMPRODUCT(--($E$3:$E$362=E305),--($K$3:$K$362&gt;K305))+1</f>
        <v>3</v>
      </c>
      <c r="M305" s="20"/>
    </row>
    <row r="306" ht="75" spans="1:13">
      <c r="A306" s="6">
        <v>304</v>
      </c>
      <c r="B306" s="7" t="s">
        <v>447</v>
      </c>
      <c r="C306" s="7" t="s">
        <v>448</v>
      </c>
      <c r="D306" s="7" t="s">
        <v>438</v>
      </c>
      <c r="E306" s="7" t="s">
        <v>449</v>
      </c>
      <c r="F306" s="8" t="s">
        <v>37</v>
      </c>
      <c r="G306" s="9">
        <v>216.5</v>
      </c>
      <c r="H306" s="10">
        <f t="shared" si="22"/>
        <v>43.3</v>
      </c>
      <c r="I306" s="10">
        <v>80.28</v>
      </c>
      <c r="J306" s="10">
        <f t="shared" si="25"/>
        <v>32.112</v>
      </c>
      <c r="K306" s="10">
        <f t="shared" si="23"/>
        <v>75.412</v>
      </c>
      <c r="L306" s="11">
        <f>SUMPRODUCT(--($E$3:$E$362=E306),--($K$3:$K$362&gt;K306))+1</f>
        <v>1</v>
      </c>
      <c r="M306" s="20"/>
    </row>
    <row r="307" ht="75" spans="1:13">
      <c r="A307" s="6">
        <v>305</v>
      </c>
      <c r="B307" s="7" t="s">
        <v>450</v>
      </c>
      <c r="C307" s="7" t="s">
        <v>448</v>
      </c>
      <c r="D307" s="7" t="s">
        <v>438</v>
      </c>
      <c r="E307" s="7" t="s">
        <v>449</v>
      </c>
      <c r="F307" s="8" t="s">
        <v>37</v>
      </c>
      <c r="G307" s="9">
        <v>206</v>
      </c>
      <c r="H307" s="10">
        <f t="shared" si="22"/>
        <v>41.2</v>
      </c>
      <c r="I307" s="10">
        <v>84.3</v>
      </c>
      <c r="J307" s="10">
        <f t="shared" si="25"/>
        <v>33.72</v>
      </c>
      <c r="K307" s="10">
        <f t="shared" si="23"/>
        <v>74.92</v>
      </c>
      <c r="L307" s="11">
        <f>SUMPRODUCT(--($E$3:$E$362=E307),--($K$3:$K$362&gt;K307))+1</f>
        <v>2</v>
      </c>
      <c r="M307" s="20"/>
    </row>
    <row r="308" ht="75" spans="1:13">
      <c r="A308" s="6">
        <v>306</v>
      </c>
      <c r="B308" s="7" t="s">
        <v>451</v>
      </c>
      <c r="C308" s="7" t="s">
        <v>448</v>
      </c>
      <c r="D308" s="7" t="s">
        <v>438</v>
      </c>
      <c r="E308" s="7" t="s">
        <v>449</v>
      </c>
      <c r="F308" s="8" t="s">
        <v>37</v>
      </c>
      <c r="G308" s="9">
        <v>199.5</v>
      </c>
      <c r="H308" s="10">
        <f t="shared" si="22"/>
        <v>39.9</v>
      </c>
      <c r="I308" s="10">
        <v>71.46</v>
      </c>
      <c r="J308" s="10">
        <f t="shared" si="25"/>
        <v>28.584</v>
      </c>
      <c r="K308" s="10">
        <f t="shared" si="23"/>
        <v>68.484</v>
      </c>
      <c r="L308" s="11">
        <f>SUMPRODUCT(--($E$3:$E$362=E308),--($K$3:$K$362&gt;K308))+1</f>
        <v>3</v>
      </c>
      <c r="M308" s="20"/>
    </row>
    <row r="309" ht="56.25" spans="1:13">
      <c r="A309" s="6">
        <v>307</v>
      </c>
      <c r="B309" s="7" t="s">
        <v>452</v>
      </c>
      <c r="C309" s="7" t="s">
        <v>453</v>
      </c>
      <c r="D309" s="7" t="s">
        <v>438</v>
      </c>
      <c r="E309" s="7" t="s">
        <v>454</v>
      </c>
      <c r="F309" s="8" t="s">
        <v>37</v>
      </c>
      <c r="G309" s="9">
        <v>181</v>
      </c>
      <c r="H309" s="10">
        <f t="shared" si="22"/>
        <v>36.2</v>
      </c>
      <c r="I309" s="10">
        <v>74.9</v>
      </c>
      <c r="J309" s="10">
        <f t="shared" si="25"/>
        <v>29.96</v>
      </c>
      <c r="K309" s="10">
        <f t="shared" si="23"/>
        <v>66.16</v>
      </c>
      <c r="L309" s="11">
        <f>SUMPRODUCT(--($E$3:$E$362=E309),--($K$3:$K$362&gt;K309))+1</f>
        <v>1</v>
      </c>
      <c r="M309" s="20"/>
    </row>
    <row r="310" ht="56.25" spans="1:13">
      <c r="A310" s="6">
        <v>308</v>
      </c>
      <c r="B310" s="7" t="s">
        <v>455</v>
      </c>
      <c r="C310" s="7" t="s">
        <v>453</v>
      </c>
      <c r="D310" s="7" t="s">
        <v>438</v>
      </c>
      <c r="E310" s="7" t="s">
        <v>454</v>
      </c>
      <c r="F310" s="8" t="s">
        <v>37</v>
      </c>
      <c r="G310" s="9">
        <v>176.5</v>
      </c>
      <c r="H310" s="10">
        <f t="shared" si="22"/>
        <v>35.3</v>
      </c>
      <c r="I310" s="10">
        <v>76.02</v>
      </c>
      <c r="J310" s="10">
        <f t="shared" si="25"/>
        <v>30.408</v>
      </c>
      <c r="K310" s="10">
        <f t="shared" si="23"/>
        <v>65.708</v>
      </c>
      <c r="L310" s="11">
        <f>SUMPRODUCT(--($E$3:$E$362=E310),--($K$3:$K$362&gt;K310))+1</f>
        <v>2</v>
      </c>
      <c r="M310" s="20"/>
    </row>
    <row r="311" ht="56.25" spans="1:13">
      <c r="A311" s="6">
        <v>309</v>
      </c>
      <c r="B311" s="7" t="s">
        <v>456</v>
      </c>
      <c r="C311" s="7" t="s">
        <v>453</v>
      </c>
      <c r="D311" s="7" t="s">
        <v>438</v>
      </c>
      <c r="E311" s="7" t="s">
        <v>454</v>
      </c>
      <c r="F311" s="8" t="s">
        <v>37</v>
      </c>
      <c r="G311" s="9">
        <v>169</v>
      </c>
      <c r="H311" s="10">
        <f t="shared" si="22"/>
        <v>33.8</v>
      </c>
      <c r="I311" s="10">
        <v>75.38</v>
      </c>
      <c r="J311" s="10">
        <f t="shared" si="25"/>
        <v>30.152</v>
      </c>
      <c r="K311" s="10">
        <f t="shared" si="23"/>
        <v>63.952</v>
      </c>
      <c r="L311" s="11">
        <f>SUMPRODUCT(--($E$3:$E$362=E311),--($K$3:$K$362&gt;K311))+1</f>
        <v>3</v>
      </c>
      <c r="M311" s="20"/>
    </row>
    <row r="312" ht="56.25" spans="1:13">
      <c r="A312" s="6">
        <v>310</v>
      </c>
      <c r="B312" s="7" t="s">
        <v>457</v>
      </c>
      <c r="C312" s="7" t="s">
        <v>458</v>
      </c>
      <c r="D312" s="7" t="s">
        <v>438</v>
      </c>
      <c r="E312" s="7" t="s">
        <v>459</v>
      </c>
      <c r="F312" s="8" t="s">
        <v>37</v>
      </c>
      <c r="G312" s="9">
        <v>181.5</v>
      </c>
      <c r="H312" s="10">
        <f t="shared" si="22"/>
        <v>36.3</v>
      </c>
      <c r="I312" s="10">
        <v>83.62</v>
      </c>
      <c r="J312" s="10">
        <f t="shared" si="25"/>
        <v>33.448</v>
      </c>
      <c r="K312" s="10">
        <f t="shared" si="23"/>
        <v>69.748</v>
      </c>
      <c r="L312" s="11">
        <f>SUMPRODUCT(--($E$3:$E$362=E312),--($K$3:$K$362&gt;K312))+1</f>
        <v>1</v>
      </c>
      <c r="M312" s="20"/>
    </row>
    <row r="313" ht="56.25" spans="1:13">
      <c r="A313" s="6">
        <v>311</v>
      </c>
      <c r="B313" s="7" t="s">
        <v>460</v>
      </c>
      <c r="C313" s="7" t="s">
        <v>458</v>
      </c>
      <c r="D313" s="7" t="s">
        <v>438</v>
      </c>
      <c r="E313" s="7" t="s">
        <v>459</v>
      </c>
      <c r="F313" s="8" t="s">
        <v>37</v>
      </c>
      <c r="G313" s="9">
        <v>193.5</v>
      </c>
      <c r="H313" s="10">
        <f t="shared" si="22"/>
        <v>38.7</v>
      </c>
      <c r="I313" s="10">
        <v>76.5</v>
      </c>
      <c r="J313" s="10">
        <f t="shared" si="25"/>
        <v>30.6</v>
      </c>
      <c r="K313" s="10">
        <f t="shared" si="23"/>
        <v>69.3</v>
      </c>
      <c r="L313" s="11">
        <f>SUMPRODUCT(--($E$3:$E$362=E313),--($K$3:$K$362&gt;K313))+1</f>
        <v>2</v>
      </c>
      <c r="M313" s="20"/>
    </row>
    <row r="314" ht="56.25" spans="1:13">
      <c r="A314" s="6">
        <v>312</v>
      </c>
      <c r="B314" s="7" t="s">
        <v>461</v>
      </c>
      <c r="C314" s="7" t="s">
        <v>458</v>
      </c>
      <c r="D314" s="7" t="s">
        <v>438</v>
      </c>
      <c r="E314" s="7" t="s">
        <v>459</v>
      </c>
      <c r="F314" s="8" t="s">
        <v>37</v>
      </c>
      <c r="G314" s="9">
        <v>183</v>
      </c>
      <c r="H314" s="10">
        <f t="shared" si="22"/>
        <v>36.6</v>
      </c>
      <c r="I314" s="10">
        <v>76.4</v>
      </c>
      <c r="J314" s="10">
        <f t="shared" si="25"/>
        <v>30.56</v>
      </c>
      <c r="K314" s="10">
        <f t="shared" si="23"/>
        <v>67.16</v>
      </c>
      <c r="L314" s="11">
        <f>SUMPRODUCT(--($E$3:$E$362=E314),--($K$3:$K$362&gt;K314))+1</f>
        <v>3</v>
      </c>
      <c r="M314" s="20"/>
    </row>
    <row r="315" ht="56.25" spans="1:13">
      <c r="A315" s="6">
        <v>313</v>
      </c>
      <c r="B315" s="7" t="s">
        <v>462</v>
      </c>
      <c r="C315" s="7" t="s">
        <v>463</v>
      </c>
      <c r="D315" s="7" t="s">
        <v>438</v>
      </c>
      <c r="E315" s="7" t="s">
        <v>464</v>
      </c>
      <c r="F315" s="8" t="s">
        <v>37</v>
      </c>
      <c r="G315" s="9">
        <v>193</v>
      </c>
      <c r="H315" s="10">
        <f t="shared" si="22"/>
        <v>38.6</v>
      </c>
      <c r="I315" s="10">
        <v>79.36</v>
      </c>
      <c r="J315" s="10">
        <f t="shared" si="25"/>
        <v>31.744</v>
      </c>
      <c r="K315" s="10">
        <f t="shared" si="23"/>
        <v>70.344</v>
      </c>
      <c r="L315" s="11">
        <f>SUMPRODUCT(--($E$3:$E$362=E315),--($K$3:$K$362&gt;K315))+1</f>
        <v>1</v>
      </c>
      <c r="M315" s="20"/>
    </row>
    <row r="316" ht="56.25" spans="1:13">
      <c r="A316" s="6">
        <v>314</v>
      </c>
      <c r="B316" s="7" t="s">
        <v>465</v>
      </c>
      <c r="C316" s="7" t="s">
        <v>463</v>
      </c>
      <c r="D316" s="7" t="s">
        <v>438</v>
      </c>
      <c r="E316" s="7" t="s">
        <v>464</v>
      </c>
      <c r="F316" s="8" t="s">
        <v>37</v>
      </c>
      <c r="G316" s="9">
        <v>195.5</v>
      </c>
      <c r="H316" s="10">
        <f t="shared" si="22"/>
        <v>39.1</v>
      </c>
      <c r="I316" s="10">
        <v>76.2</v>
      </c>
      <c r="J316" s="10">
        <f t="shared" si="25"/>
        <v>30.48</v>
      </c>
      <c r="K316" s="10">
        <f t="shared" si="23"/>
        <v>69.58</v>
      </c>
      <c r="L316" s="11">
        <f>SUMPRODUCT(--($E$3:$E$362=E316),--($K$3:$K$362&gt;K316))+1</f>
        <v>2</v>
      </c>
      <c r="M316" s="20"/>
    </row>
    <row r="317" ht="56.25" spans="1:13">
      <c r="A317" s="6">
        <v>315</v>
      </c>
      <c r="B317" s="7" t="s">
        <v>466</v>
      </c>
      <c r="C317" s="7" t="s">
        <v>463</v>
      </c>
      <c r="D317" s="7" t="s">
        <v>438</v>
      </c>
      <c r="E317" s="7" t="s">
        <v>464</v>
      </c>
      <c r="F317" s="8" t="s">
        <v>37</v>
      </c>
      <c r="G317" s="9">
        <v>183.5</v>
      </c>
      <c r="H317" s="10">
        <f t="shared" si="22"/>
        <v>36.7</v>
      </c>
      <c r="I317" s="10">
        <v>79.54</v>
      </c>
      <c r="J317" s="10">
        <f t="shared" si="25"/>
        <v>31.816</v>
      </c>
      <c r="K317" s="10">
        <f t="shared" si="23"/>
        <v>68.516</v>
      </c>
      <c r="L317" s="11">
        <f>SUMPRODUCT(--($E$3:$E$362=E317),--($K$3:$K$362&gt;K317))+1</f>
        <v>3</v>
      </c>
      <c r="M317" s="20"/>
    </row>
    <row r="318" ht="56.25" spans="1:13">
      <c r="A318" s="6">
        <v>316</v>
      </c>
      <c r="B318" s="7" t="s">
        <v>467</v>
      </c>
      <c r="C318" s="7" t="s">
        <v>468</v>
      </c>
      <c r="D318" s="7" t="s">
        <v>438</v>
      </c>
      <c r="E318" s="7" t="s">
        <v>469</v>
      </c>
      <c r="F318" s="8" t="s">
        <v>37</v>
      </c>
      <c r="G318" s="9">
        <v>189.5</v>
      </c>
      <c r="H318" s="10">
        <f t="shared" si="22"/>
        <v>37.9</v>
      </c>
      <c r="I318" s="10">
        <v>80.8</v>
      </c>
      <c r="J318" s="10">
        <f t="shared" si="25"/>
        <v>32.32</v>
      </c>
      <c r="K318" s="10">
        <f t="shared" si="23"/>
        <v>70.22</v>
      </c>
      <c r="L318" s="11">
        <f>SUMPRODUCT(--($E$3:$E$362=E318),--($K$3:$K$362&gt;K318))+1</f>
        <v>1</v>
      </c>
      <c r="M318" s="20"/>
    </row>
    <row r="319" ht="56.25" spans="1:13">
      <c r="A319" s="6">
        <v>317</v>
      </c>
      <c r="B319" s="7" t="s">
        <v>470</v>
      </c>
      <c r="C319" s="7" t="s">
        <v>468</v>
      </c>
      <c r="D319" s="7" t="s">
        <v>438</v>
      </c>
      <c r="E319" s="7" t="s">
        <v>469</v>
      </c>
      <c r="F319" s="8" t="s">
        <v>37</v>
      </c>
      <c r="G319" s="9">
        <v>179.5</v>
      </c>
      <c r="H319" s="10">
        <f t="shared" si="22"/>
        <v>35.9</v>
      </c>
      <c r="I319" s="10">
        <v>79.2</v>
      </c>
      <c r="J319" s="10">
        <f t="shared" si="25"/>
        <v>31.68</v>
      </c>
      <c r="K319" s="10">
        <f t="shared" si="23"/>
        <v>67.58</v>
      </c>
      <c r="L319" s="11">
        <f>SUMPRODUCT(--($E$3:$E$362=E319),--($K$3:$K$362&gt;K319))+1</f>
        <v>2</v>
      </c>
      <c r="M319" s="20"/>
    </row>
    <row r="320" ht="56.25" spans="1:13">
      <c r="A320" s="6">
        <v>318</v>
      </c>
      <c r="B320" s="7" t="s">
        <v>471</v>
      </c>
      <c r="C320" s="7" t="s">
        <v>468</v>
      </c>
      <c r="D320" s="7" t="s">
        <v>438</v>
      </c>
      <c r="E320" s="7" t="s">
        <v>469</v>
      </c>
      <c r="F320" s="8" t="s">
        <v>37</v>
      </c>
      <c r="G320" s="9">
        <v>178</v>
      </c>
      <c r="H320" s="10">
        <f t="shared" si="22"/>
        <v>35.6</v>
      </c>
      <c r="I320" s="10">
        <v>71.4</v>
      </c>
      <c r="J320" s="10">
        <f t="shared" si="25"/>
        <v>28.56</v>
      </c>
      <c r="K320" s="10">
        <f t="shared" si="23"/>
        <v>64.16</v>
      </c>
      <c r="L320" s="11">
        <f>SUMPRODUCT(--($E$3:$E$362=E320),--($K$3:$K$362&gt;K320))+1</f>
        <v>3</v>
      </c>
      <c r="M320" s="20"/>
    </row>
    <row r="321" ht="56.25" spans="1:13">
      <c r="A321" s="6">
        <v>319</v>
      </c>
      <c r="B321" s="7" t="s">
        <v>472</v>
      </c>
      <c r="C321" s="7" t="s">
        <v>473</v>
      </c>
      <c r="D321" s="7" t="s">
        <v>438</v>
      </c>
      <c r="E321" s="7" t="s">
        <v>474</v>
      </c>
      <c r="F321" s="8" t="s">
        <v>37</v>
      </c>
      <c r="G321" s="9">
        <v>204.5</v>
      </c>
      <c r="H321" s="10">
        <f t="shared" si="22"/>
        <v>40.9</v>
      </c>
      <c r="I321" s="10">
        <v>84.88</v>
      </c>
      <c r="J321" s="10">
        <f t="shared" si="25"/>
        <v>33.952</v>
      </c>
      <c r="K321" s="10">
        <f t="shared" si="23"/>
        <v>74.852</v>
      </c>
      <c r="L321" s="11">
        <f>SUMPRODUCT(--($E$3:$E$362=E321),--($K$3:$K$362&gt;K321))+1</f>
        <v>1</v>
      </c>
      <c r="M321" s="20"/>
    </row>
    <row r="322" ht="56.25" spans="1:13">
      <c r="A322" s="6">
        <v>320</v>
      </c>
      <c r="B322" s="7" t="s">
        <v>475</v>
      </c>
      <c r="C322" s="7" t="s">
        <v>473</v>
      </c>
      <c r="D322" s="7" t="s">
        <v>438</v>
      </c>
      <c r="E322" s="7" t="s">
        <v>474</v>
      </c>
      <c r="F322" s="8" t="s">
        <v>37</v>
      </c>
      <c r="G322" s="9">
        <v>204</v>
      </c>
      <c r="H322" s="10">
        <f t="shared" si="22"/>
        <v>40.8</v>
      </c>
      <c r="I322" s="10">
        <v>78.78</v>
      </c>
      <c r="J322" s="10">
        <f t="shared" si="25"/>
        <v>31.512</v>
      </c>
      <c r="K322" s="10">
        <f t="shared" si="23"/>
        <v>72.312</v>
      </c>
      <c r="L322" s="11">
        <f>SUMPRODUCT(--($E$3:$E$362=E322),--($K$3:$K$362&gt;K322))+1</f>
        <v>2</v>
      </c>
      <c r="M322" s="20"/>
    </row>
    <row r="323" ht="56.25" spans="1:13">
      <c r="A323" s="6">
        <v>321</v>
      </c>
      <c r="B323" s="7" t="s">
        <v>476</v>
      </c>
      <c r="C323" s="7" t="s">
        <v>473</v>
      </c>
      <c r="D323" s="7" t="s">
        <v>438</v>
      </c>
      <c r="E323" s="7" t="s">
        <v>474</v>
      </c>
      <c r="F323" s="8" t="s">
        <v>37</v>
      </c>
      <c r="G323" s="9">
        <v>196</v>
      </c>
      <c r="H323" s="10">
        <f t="shared" ref="H323:H362" si="26">G323/3*0.6</f>
        <v>39.2</v>
      </c>
      <c r="I323" s="10">
        <v>82.62</v>
      </c>
      <c r="J323" s="10">
        <f t="shared" si="25"/>
        <v>33.048</v>
      </c>
      <c r="K323" s="10">
        <f t="shared" ref="K323:K362" si="27">H323+J323</f>
        <v>72.248</v>
      </c>
      <c r="L323" s="11">
        <f>SUMPRODUCT(--($E$3:$E$362=E323),--($K$3:$K$362&gt;K323))+1</f>
        <v>3</v>
      </c>
      <c r="M323" s="20"/>
    </row>
    <row r="324" ht="75" spans="1:13">
      <c r="A324" s="6">
        <v>322</v>
      </c>
      <c r="B324" s="7" t="s">
        <v>477</v>
      </c>
      <c r="C324" s="7" t="s">
        <v>478</v>
      </c>
      <c r="D324" s="7" t="s">
        <v>438</v>
      </c>
      <c r="E324" s="7" t="s">
        <v>479</v>
      </c>
      <c r="F324" s="8" t="s">
        <v>37</v>
      </c>
      <c r="G324" s="9">
        <v>204</v>
      </c>
      <c r="H324" s="10">
        <f t="shared" si="26"/>
        <v>40.8</v>
      </c>
      <c r="I324" s="10">
        <v>85.2</v>
      </c>
      <c r="J324" s="10">
        <f t="shared" si="25"/>
        <v>34.08</v>
      </c>
      <c r="K324" s="10">
        <f t="shared" si="27"/>
        <v>74.88</v>
      </c>
      <c r="L324" s="11">
        <f>SUMPRODUCT(--($E$3:$E$362=E324),--($K$3:$K$362&gt;K324))+1</f>
        <v>1</v>
      </c>
      <c r="M324" s="20"/>
    </row>
    <row r="325" ht="75" spans="1:13">
      <c r="A325" s="6">
        <v>323</v>
      </c>
      <c r="B325" s="7" t="s">
        <v>480</v>
      </c>
      <c r="C325" s="7" t="s">
        <v>478</v>
      </c>
      <c r="D325" s="7" t="s">
        <v>438</v>
      </c>
      <c r="E325" s="7" t="s">
        <v>479</v>
      </c>
      <c r="F325" s="8" t="s">
        <v>37</v>
      </c>
      <c r="G325" s="9">
        <v>204.5</v>
      </c>
      <c r="H325" s="10">
        <f t="shared" si="26"/>
        <v>40.9</v>
      </c>
      <c r="I325" s="10">
        <v>75.06</v>
      </c>
      <c r="J325" s="10">
        <f t="shared" si="25"/>
        <v>30.024</v>
      </c>
      <c r="K325" s="10">
        <f t="shared" si="27"/>
        <v>70.924</v>
      </c>
      <c r="L325" s="11">
        <f>SUMPRODUCT(--($E$3:$E$362=E325),--($K$3:$K$362&gt;K325))+1</f>
        <v>2</v>
      </c>
      <c r="M325" s="20"/>
    </row>
    <row r="326" ht="75" spans="1:13">
      <c r="A326" s="6">
        <v>324</v>
      </c>
      <c r="B326" s="7" t="s">
        <v>481</v>
      </c>
      <c r="C326" s="7" t="s">
        <v>478</v>
      </c>
      <c r="D326" s="7" t="s">
        <v>438</v>
      </c>
      <c r="E326" s="7" t="s">
        <v>479</v>
      </c>
      <c r="F326" s="8" t="s">
        <v>37</v>
      </c>
      <c r="G326" s="9">
        <v>196</v>
      </c>
      <c r="H326" s="10">
        <f t="shared" si="26"/>
        <v>39.2</v>
      </c>
      <c r="I326" s="10">
        <v>72.08</v>
      </c>
      <c r="J326" s="10">
        <f t="shared" si="25"/>
        <v>28.832</v>
      </c>
      <c r="K326" s="10">
        <f t="shared" si="27"/>
        <v>68.032</v>
      </c>
      <c r="L326" s="11">
        <f>SUMPRODUCT(--($E$3:$E$362=E326),--($K$3:$K$362&gt;K326))+1</f>
        <v>3</v>
      </c>
      <c r="M326" s="20"/>
    </row>
    <row r="327" ht="56.25" spans="1:13">
      <c r="A327" s="6">
        <v>325</v>
      </c>
      <c r="B327" s="7" t="s">
        <v>482</v>
      </c>
      <c r="C327" s="7" t="s">
        <v>483</v>
      </c>
      <c r="D327" s="7" t="s">
        <v>438</v>
      </c>
      <c r="E327" s="7" t="s">
        <v>484</v>
      </c>
      <c r="F327" s="8" t="s">
        <v>37</v>
      </c>
      <c r="G327" s="9">
        <v>189.5</v>
      </c>
      <c r="H327" s="10">
        <f t="shared" si="26"/>
        <v>37.9</v>
      </c>
      <c r="I327" s="10">
        <v>80.6</v>
      </c>
      <c r="J327" s="10">
        <f t="shared" si="25"/>
        <v>32.24</v>
      </c>
      <c r="K327" s="10">
        <f t="shared" si="27"/>
        <v>70.14</v>
      </c>
      <c r="L327" s="11">
        <f>SUMPRODUCT(--($E$3:$E$362=E327),--($K$3:$K$362&gt;K327))+1</f>
        <v>1</v>
      </c>
      <c r="M327" s="20"/>
    </row>
    <row r="328" ht="56.25" spans="1:13">
      <c r="A328" s="6">
        <v>326</v>
      </c>
      <c r="B328" s="7" t="s">
        <v>485</v>
      </c>
      <c r="C328" s="7" t="s">
        <v>483</v>
      </c>
      <c r="D328" s="7" t="s">
        <v>438</v>
      </c>
      <c r="E328" s="7" t="s">
        <v>484</v>
      </c>
      <c r="F328" s="8" t="s">
        <v>37</v>
      </c>
      <c r="G328" s="9">
        <v>179.5</v>
      </c>
      <c r="H328" s="10">
        <f t="shared" si="26"/>
        <v>35.9</v>
      </c>
      <c r="I328" s="10">
        <v>75.1</v>
      </c>
      <c r="J328" s="10">
        <f t="shared" si="25"/>
        <v>30.04</v>
      </c>
      <c r="K328" s="10">
        <f t="shared" si="27"/>
        <v>65.94</v>
      </c>
      <c r="L328" s="11">
        <f>SUMPRODUCT(--($E$3:$E$362=E328),--($K$3:$K$362&gt;K328))+1</f>
        <v>2</v>
      </c>
      <c r="M328" s="20"/>
    </row>
    <row r="329" ht="56.25" spans="1:13">
      <c r="A329" s="6">
        <v>327</v>
      </c>
      <c r="B329" s="7" t="s">
        <v>486</v>
      </c>
      <c r="C329" s="7" t="s">
        <v>483</v>
      </c>
      <c r="D329" s="7" t="s">
        <v>438</v>
      </c>
      <c r="E329" s="7" t="s">
        <v>484</v>
      </c>
      <c r="F329" s="8" t="s">
        <v>37</v>
      </c>
      <c r="G329" s="9">
        <v>204</v>
      </c>
      <c r="H329" s="10">
        <f t="shared" si="26"/>
        <v>40.8</v>
      </c>
      <c r="I329" s="10" t="s">
        <v>33</v>
      </c>
      <c r="J329" s="10">
        <v>0</v>
      </c>
      <c r="K329" s="10">
        <f t="shared" si="27"/>
        <v>40.8</v>
      </c>
      <c r="L329" s="11">
        <f>SUMPRODUCT(--($E$3:$E$362=E329),--($K$3:$K$362&gt;K329))+1</f>
        <v>3</v>
      </c>
      <c r="M329" s="20"/>
    </row>
    <row r="330" ht="75" spans="1:13">
      <c r="A330" s="6">
        <v>328</v>
      </c>
      <c r="B330" s="7" t="s">
        <v>487</v>
      </c>
      <c r="C330" s="7" t="s">
        <v>488</v>
      </c>
      <c r="D330" s="7" t="s">
        <v>438</v>
      </c>
      <c r="E330" s="7" t="s">
        <v>489</v>
      </c>
      <c r="F330" s="8" t="s">
        <v>37</v>
      </c>
      <c r="G330" s="9">
        <v>189.5</v>
      </c>
      <c r="H330" s="10">
        <f t="shared" si="26"/>
        <v>37.9</v>
      </c>
      <c r="I330" s="10">
        <v>78.54</v>
      </c>
      <c r="J330" s="10">
        <f t="shared" ref="J330:J362" si="28">I330*0.4</f>
        <v>31.416</v>
      </c>
      <c r="K330" s="10">
        <f t="shared" si="27"/>
        <v>69.316</v>
      </c>
      <c r="L330" s="11">
        <f>SUMPRODUCT(--($E$3:$E$362=E330),--($K$3:$K$362&gt;K330))+1</f>
        <v>1</v>
      </c>
      <c r="M330" s="20"/>
    </row>
    <row r="331" ht="75" spans="1:13">
      <c r="A331" s="6">
        <v>329</v>
      </c>
      <c r="B331" s="7" t="s">
        <v>490</v>
      </c>
      <c r="C331" s="7" t="s">
        <v>488</v>
      </c>
      <c r="D331" s="7" t="s">
        <v>438</v>
      </c>
      <c r="E331" s="7" t="s">
        <v>489</v>
      </c>
      <c r="F331" s="8" t="s">
        <v>37</v>
      </c>
      <c r="G331" s="9">
        <v>177.5</v>
      </c>
      <c r="H331" s="10">
        <f t="shared" si="26"/>
        <v>35.5</v>
      </c>
      <c r="I331" s="10">
        <v>71.66</v>
      </c>
      <c r="J331" s="10">
        <f t="shared" si="28"/>
        <v>28.664</v>
      </c>
      <c r="K331" s="10">
        <f t="shared" si="27"/>
        <v>64.164</v>
      </c>
      <c r="L331" s="11">
        <f>SUMPRODUCT(--($E$3:$E$362=E331),--($K$3:$K$362&gt;K331))+1</f>
        <v>2</v>
      </c>
      <c r="M331" s="20"/>
    </row>
    <row r="332" ht="75" spans="1:13">
      <c r="A332" s="6">
        <v>330</v>
      </c>
      <c r="B332" s="7" t="s">
        <v>491</v>
      </c>
      <c r="C332" s="7" t="s">
        <v>488</v>
      </c>
      <c r="D332" s="7" t="s">
        <v>438</v>
      </c>
      <c r="E332" s="7" t="s">
        <v>489</v>
      </c>
      <c r="F332" s="8" t="s">
        <v>37</v>
      </c>
      <c r="G332" s="9">
        <v>150</v>
      </c>
      <c r="H332" s="10">
        <f t="shared" si="26"/>
        <v>30</v>
      </c>
      <c r="I332" s="10">
        <v>72.76</v>
      </c>
      <c r="J332" s="10">
        <f t="shared" si="28"/>
        <v>29.104</v>
      </c>
      <c r="K332" s="10">
        <f t="shared" si="27"/>
        <v>59.104</v>
      </c>
      <c r="L332" s="11">
        <f>SUMPRODUCT(--($E$3:$E$362=E332),--($K$3:$K$362&gt;K332))+1</f>
        <v>3</v>
      </c>
      <c r="M332" s="20"/>
    </row>
    <row r="333" ht="75" spans="1:13">
      <c r="A333" s="6">
        <v>331</v>
      </c>
      <c r="B333" s="7" t="s">
        <v>492</v>
      </c>
      <c r="C333" s="7" t="s">
        <v>493</v>
      </c>
      <c r="D333" s="7" t="s">
        <v>438</v>
      </c>
      <c r="E333" s="7" t="s">
        <v>494</v>
      </c>
      <c r="F333" s="8" t="s">
        <v>37</v>
      </c>
      <c r="G333" s="9">
        <v>190.5</v>
      </c>
      <c r="H333" s="10">
        <f t="shared" si="26"/>
        <v>38.1</v>
      </c>
      <c r="I333" s="10">
        <v>77.78</v>
      </c>
      <c r="J333" s="10">
        <f t="shared" si="28"/>
        <v>31.112</v>
      </c>
      <c r="K333" s="10">
        <f t="shared" si="27"/>
        <v>69.212</v>
      </c>
      <c r="L333" s="11">
        <f>SUMPRODUCT(--($E$3:$E$362=E333),--($K$3:$K$362&gt;K333))+1</f>
        <v>1</v>
      </c>
      <c r="M333" s="20"/>
    </row>
    <row r="334" ht="75" spans="1:13">
      <c r="A334" s="6">
        <v>332</v>
      </c>
      <c r="B334" s="7" t="s">
        <v>495</v>
      </c>
      <c r="C334" s="7" t="s">
        <v>493</v>
      </c>
      <c r="D334" s="7" t="s">
        <v>438</v>
      </c>
      <c r="E334" s="7" t="s">
        <v>494</v>
      </c>
      <c r="F334" s="8" t="s">
        <v>37</v>
      </c>
      <c r="G334" s="9">
        <v>172.5</v>
      </c>
      <c r="H334" s="10">
        <f t="shared" si="26"/>
        <v>34.5</v>
      </c>
      <c r="I334" s="10">
        <v>76.88</v>
      </c>
      <c r="J334" s="10">
        <f t="shared" si="28"/>
        <v>30.752</v>
      </c>
      <c r="K334" s="10">
        <f t="shared" si="27"/>
        <v>65.252</v>
      </c>
      <c r="L334" s="11">
        <f>SUMPRODUCT(--($E$3:$E$362=E334),--($K$3:$K$362&gt;K334))+1</f>
        <v>2</v>
      </c>
      <c r="M334" s="20"/>
    </row>
    <row r="335" ht="75" spans="1:13">
      <c r="A335" s="6">
        <v>333</v>
      </c>
      <c r="B335" s="7" t="s">
        <v>496</v>
      </c>
      <c r="C335" s="7" t="s">
        <v>493</v>
      </c>
      <c r="D335" s="7" t="s">
        <v>438</v>
      </c>
      <c r="E335" s="7" t="s">
        <v>494</v>
      </c>
      <c r="F335" s="8" t="s">
        <v>37</v>
      </c>
      <c r="G335" s="9">
        <v>175</v>
      </c>
      <c r="H335" s="10">
        <f t="shared" si="26"/>
        <v>35</v>
      </c>
      <c r="I335" s="10">
        <v>65.58</v>
      </c>
      <c r="J335" s="10">
        <f t="shared" si="28"/>
        <v>26.232</v>
      </c>
      <c r="K335" s="10">
        <f t="shared" si="27"/>
        <v>61.232</v>
      </c>
      <c r="L335" s="11">
        <f>SUMPRODUCT(--($E$3:$E$362=E335),--($K$3:$K$362&gt;K335))+1</f>
        <v>3</v>
      </c>
      <c r="M335" s="20"/>
    </row>
    <row r="336" ht="75" spans="1:13">
      <c r="A336" s="6">
        <v>334</v>
      </c>
      <c r="B336" s="7" t="s">
        <v>497</v>
      </c>
      <c r="C336" s="7" t="s">
        <v>498</v>
      </c>
      <c r="D336" s="7" t="s">
        <v>438</v>
      </c>
      <c r="E336" s="7" t="s">
        <v>499</v>
      </c>
      <c r="F336" s="8" t="s">
        <v>37</v>
      </c>
      <c r="G336" s="9">
        <v>171</v>
      </c>
      <c r="H336" s="10">
        <f t="shared" si="26"/>
        <v>34.2</v>
      </c>
      <c r="I336" s="10">
        <v>76.44</v>
      </c>
      <c r="J336" s="10">
        <f t="shared" si="28"/>
        <v>30.576</v>
      </c>
      <c r="K336" s="10">
        <f t="shared" si="27"/>
        <v>64.776</v>
      </c>
      <c r="L336" s="11">
        <f>SUMPRODUCT(--($E$3:$E$362=E336),--($K$3:$K$362&gt;K336))+1</f>
        <v>1</v>
      </c>
      <c r="M336" s="20"/>
    </row>
    <row r="337" ht="75" spans="1:13">
      <c r="A337" s="6">
        <v>335</v>
      </c>
      <c r="B337" s="7" t="s">
        <v>500</v>
      </c>
      <c r="C337" s="7" t="s">
        <v>498</v>
      </c>
      <c r="D337" s="7" t="s">
        <v>438</v>
      </c>
      <c r="E337" s="7" t="s">
        <v>499</v>
      </c>
      <c r="F337" s="8" t="s">
        <v>37</v>
      </c>
      <c r="G337" s="9">
        <v>174.5</v>
      </c>
      <c r="H337" s="10">
        <f t="shared" si="26"/>
        <v>34.9</v>
      </c>
      <c r="I337" s="10">
        <v>70.96</v>
      </c>
      <c r="J337" s="10">
        <f t="shared" si="28"/>
        <v>28.384</v>
      </c>
      <c r="K337" s="10">
        <f t="shared" si="27"/>
        <v>63.284</v>
      </c>
      <c r="L337" s="11">
        <f>SUMPRODUCT(--($E$3:$E$362=E337),--($K$3:$K$362&gt;K337))+1</f>
        <v>2</v>
      </c>
      <c r="M337" s="20"/>
    </row>
    <row r="338" ht="75" spans="1:13">
      <c r="A338" s="6">
        <v>336</v>
      </c>
      <c r="B338" s="7" t="s">
        <v>501</v>
      </c>
      <c r="C338" s="7" t="s">
        <v>498</v>
      </c>
      <c r="D338" s="7" t="s">
        <v>438</v>
      </c>
      <c r="E338" s="7" t="s">
        <v>499</v>
      </c>
      <c r="F338" s="8" t="s">
        <v>37</v>
      </c>
      <c r="G338" s="9">
        <v>156.5</v>
      </c>
      <c r="H338" s="10">
        <f t="shared" si="26"/>
        <v>31.3</v>
      </c>
      <c r="I338" s="10">
        <v>18.38</v>
      </c>
      <c r="J338" s="10">
        <f t="shared" si="28"/>
        <v>7.352</v>
      </c>
      <c r="K338" s="10">
        <f t="shared" si="27"/>
        <v>38.652</v>
      </c>
      <c r="L338" s="11">
        <f>SUMPRODUCT(--($E$3:$E$362=E338),--($K$3:$K$362&gt;K338))+1</f>
        <v>3</v>
      </c>
      <c r="M338" s="20"/>
    </row>
    <row r="339" ht="75" spans="1:13">
      <c r="A339" s="6">
        <v>337</v>
      </c>
      <c r="B339" s="7" t="s">
        <v>502</v>
      </c>
      <c r="C339" s="7" t="s">
        <v>503</v>
      </c>
      <c r="D339" s="7" t="s">
        <v>438</v>
      </c>
      <c r="E339" s="7" t="s">
        <v>504</v>
      </c>
      <c r="F339" s="8" t="s">
        <v>37</v>
      </c>
      <c r="G339" s="9">
        <v>156</v>
      </c>
      <c r="H339" s="10">
        <f t="shared" si="26"/>
        <v>31.2</v>
      </c>
      <c r="I339" s="10">
        <v>75.64</v>
      </c>
      <c r="J339" s="10">
        <f t="shared" si="28"/>
        <v>30.256</v>
      </c>
      <c r="K339" s="10">
        <f t="shared" si="27"/>
        <v>61.456</v>
      </c>
      <c r="L339" s="11">
        <f>SUMPRODUCT(--($E$3:$E$362=E339),--($K$3:$K$362&gt;K339))+1</f>
        <v>1</v>
      </c>
      <c r="M339" s="20"/>
    </row>
    <row r="340" ht="75" spans="1:13">
      <c r="A340" s="6">
        <v>338</v>
      </c>
      <c r="B340" s="7" t="s">
        <v>505</v>
      </c>
      <c r="C340" s="7" t="s">
        <v>503</v>
      </c>
      <c r="D340" s="7" t="s">
        <v>438</v>
      </c>
      <c r="E340" s="7" t="s">
        <v>504</v>
      </c>
      <c r="F340" s="8" t="s">
        <v>37</v>
      </c>
      <c r="G340" s="9">
        <v>157.5</v>
      </c>
      <c r="H340" s="10">
        <f t="shared" si="26"/>
        <v>31.5</v>
      </c>
      <c r="I340" s="10">
        <v>73.54</v>
      </c>
      <c r="J340" s="10">
        <f t="shared" si="28"/>
        <v>29.416</v>
      </c>
      <c r="K340" s="10">
        <f t="shared" si="27"/>
        <v>60.916</v>
      </c>
      <c r="L340" s="11">
        <f>SUMPRODUCT(--($E$3:$E$362=E340),--($K$3:$K$362&gt;K340))+1</f>
        <v>2</v>
      </c>
      <c r="M340" s="20"/>
    </row>
    <row r="341" ht="75" spans="1:13">
      <c r="A341" s="6">
        <v>339</v>
      </c>
      <c r="B341" s="7" t="s">
        <v>506</v>
      </c>
      <c r="C341" s="7" t="s">
        <v>503</v>
      </c>
      <c r="D341" s="7" t="s">
        <v>438</v>
      </c>
      <c r="E341" s="7" t="s">
        <v>504</v>
      </c>
      <c r="F341" s="8" t="s">
        <v>37</v>
      </c>
      <c r="G341" s="9">
        <v>153</v>
      </c>
      <c r="H341" s="10">
        <f t="shared" si="26"/>
        <v>30.6</v>
      </c>
      <c r="I341" s="10">
        <v>52.76</v>
      </c>
      <c r="J341" s="10">
        <f t="shared" si="28"/>
        <v>21.104</v>
      </c>
      <c r="K341" s="10">
        <f t="shared" si="27"/>
        <v>51.704</v>
      </c>
      <c r="L341" s="11">
        <f>SUMPRODUCT(--($E$3:$E$362=E341),--($K$3:$K$362&gt;K341))+1</f>
        <v>3</v>
      </c>
      <c r="M341" s="20"/>
    </row>
    <row r="342" ht="75" spans="1:13">
      <c r="A342" s="6">
        <v>340</v>
      </c>
      <c r="B342" s="7" t="s">
        <v>507</v>
      </c>
      <c r="C342" s="7" t="s">
        <v>508</v>
      </c>
      <c r="D342" s="7" t="s">
        <v>438</v>
      </c>
      <c r="E342" s="7" t="s">
        <v>509</v>
      </c>
      <c r="F342" s="8" t="s">
        <v>37</v>
      </c>
      <c r="G342" s="9">
        <v>215</v>
      </c>
      <c r="H342" s="10">
        <f t="shared" si="26"/>
        <v>43</v>
      </c>
      <c r="I342" s="10">
        <v>74.92</v>
      </c>
      <c r="J342" s="10">
        <f t="shared" si="28"/>
        <v>29.968</v>
      </c>
      <c r="K342" s="10">
        <f t="shared" si="27"/>
        <v>72.968</v>
      </c>
      <c r="L342" s="11">
        <f>SUMPRODUCT(--($E$3:$E$362=E342),--($K$3:$K$362&gt;K342))+1</f>
        <v>1</v>
      </c>
      <c r="M342" s="20"/>
    </row>
    <row r="343" ht="75" spans="1:13">
      <c r="A343" s="6">
        <v>341</v>
      </c>
      <c r="B343" s="7" t="s">
        <v>510</v>
      </c>
      <c r="C343" s="7" t="s">
        <v>508</v>
      </c>
      <c r="D343" s="7" t="s">
        <v>438</v>
      </c>
      <c r="E343" s="7" t="s">
        <v>509</v>
      </c>
      <c r="F343" s="8" t="s">
        <v>37</v>
      </c>
      <c r="G343" s="9">
        <v>156.5</v>
      </c>
      <c r="H343" s="10">
        <f t="shared" si="26"/>
        <v>31.3</v>
      </c>
      <c r="I343" s="10">
        <v>71.76</v>
      </c>
      <c r="J343" s="10">
        <f t="shared" si="28"/>
        <v>28.704</v>
      </c>
      <c r="K343" s="10">
        <f t="shared" si="27"/>
        <v>60.004</v>
      </c>
      <c r="L343" s="11">
        <f>SUMPRODUCT(--($E$3:$E$362=E343),--($K$3:$K$362&gt;K343))+1</f>
        <v>2</v>
      </c>
      <c r="M343" s="20"/>
    </row>
    <row r="344" ht="75" spans="1:13">
      <c r="A344" s="6">
        <v>342</v>
      </c>
      <c r="B344" s="7" t="s">
        <v>511</v>
      </c>
      <c r="C344" s="7" t="s">
        <v>508</v>
      </c>
      <c r="D344" s="7" t="s">
        <v>438</v>
      </c>
      <c r="E344" s="7" t="s">
        <v>509</v>
      </c>
      <c r="F344" s="8" t="s">
        <v>37</v>
      </c>
      <c r="G344" s="9">
        <v>148</v>
      </c>
      <c r="H344" s="10">
        <f t="shared" si="26"/>
        <v>29.6</v>
      </c>
      <c r="I344" s="10">
        <v>64.68</v>
      </c>
      <c r="J344" s="10">
        <f t="shared" si="28"/>
        <v>25.872</v>
      </c>
      <c r="K344" s="10">
        <f t="shared" si="27"/>
        <v>55.472</v>
      </c>
      <c r="L344" s="11">
        <f>SUMPRODUCT(--($E$3:$E$362=E344),--($K$3:$K$362&gt;K344))+1</f>
        <v>3</v>
      </c>
      <c r="M344" s="20"/>
    </row>
    <row r="345" ht="75" spans="1:13">
      <c r="A345" s="6">
        <v>343</v>
      </c>
      <c r="B345" s="7" t="s">
        <v>512</v>
      </c>
      <c r="C345" s="7" t="s">
        <v>513</v>
      </c>
      <c r="D345" s="7" t="s">
        <v>438</v>
      </c>
      <c r="E345" s="7" t="s">
        <v>514</v>
      </c>
      <c r="F345" s="8" t="s">
        <v>37</v>
      </c>
      <c r="G345" s="9">
        <v>191.5</v>
      </c>
      <c r="H345" s="10">
        <f t="shared" si="26"/>
        <v>38.3</v>
      </c>
      <c r="I345" s="10">
        <v>81.42</v>
      </c>
      <c r="J345" s="10">
        <f t="shared" si="28"/>
        <v>32.568</v>
      </c>
      <c r="K345" s="10">
        <f t="shared" si="27"/>
        <v>70.868</v>
      </c>
      <c r="L345" s="11">
        <f>SUMPRODUCT(--($E$3:$E$362=E345),--($K$3:$K$362&gt;K345))+1</f>
        <v>1</v>
      </c>
      <c r="M345" s="20"/>
    </row>
    <row r="346" ht="75" spans="1:13">
      <c r="A346" s="6">
        <v>344</v>
      </c>
      <c r="B346" s="7" t="s">
        <v>515</v>
      </c>
      <c r="C346" s="7" t="s">
        <v>513</v>
      </c>
      <c r="D346" s="7" t="s">
        <v>438</v>
      </c>
      <c r="E346" s="7" t="s">
        <v>514</v>
      </c>
      <c r="F346" s="8" t="s">
        <v>37</v>
      </c>
      <c r="G346" s="9">
        <v>199</v>
      </c>
      <c r="H346" s="10">
        <f t="shared" si="26"/>
        <v>39.8</v>
      </c>
      <c r="I346" s="10">
        <v>72.18</v>
      </c>
      <c r="J346" s="10">
        <f t="shared" si="28"/>
        <v>28.872</v>
      </c>
      <c r="K346" s="10">
        <f t="shared" si="27"/>
        <v>68.672</v>
      </c>
      <c r="L346" s="11">
        <f>SUMPRODUCT(--($E$3:$E$362=E346),--($K$3:$K$362&gt;K346))+1</f>
        <v>2</v>
      </c>
      <c r="M346" s="20"/>
    </row>
    <row r="347" ht="75" spans="1:13">
      <c r="A347" s="6">
        <v>345</v>
      </c>
      <c r="B347" s="7" t="s">
        <v>516</v>
      </c>
      <c r="C347" s="7" t="s">
        <v>513</v>
      </c>
      <c r="D347" s="7" t="s">
        <v>438</v>
      </c>
      <c r="E347" s="7" t="s">
        <v>514</v>
      </c>
      <c r="F347" s="8" t="s">
        <v>37</v>
      </c>
      <c r="G347" s="9">
        <v>196</v>
      </c>
      <c r="H347" s="10">
        <f t="shared" si="26"/>
        <v>39.2</v>
      </c>
      <c r="I347" s="10">
        <v>73.22</v>
      </c>
      <c r="J347" s="10">
        <f t="shared" si="28"/>
        <v>29.288</v>
      </c>
      <c r="K347" s="10">
        <f t="shared" si="27"/>
        <v>68.488</v>
      </c>
      <c r="L347" s="11">
        <f>SUMPRODUCT(--($E$3:$E$362=E347),--($K$3:$K$362&gt;K347))+1</f>
        <v>3</v>
      </c>
      <c r="M347" s="20"/>
    </row>
    <row r="348" ht="112.5" spans="1:13">
      <c r="A348" s="6">
        <v>346</v>
      </c>
      <c r="B348" s="7" t="s">
        <v>517</v>
      </c>
      <c r="C348" s="7" t="s">
        <v>518</v>
      </c>
      <c r="D348" s="7" t="s">
        <v>438</v>
      </c>
      <c r="E348" s="7" t="s">
        <v>519</v>
      </c>
      <c r="F348" s="8" t="s">
        <v>37</v>
      </c>
      <c r="G348" s="9">
        <v>183.5</v>
      </c>
      <c r="H348" s="10">
        <f t="shared" si="26"/>
        <v>36.7</v>
      </c>
      <c r="I348" s="10">
        <v>83.82</v>
      </c>
      <c r="J348" s="10">
        <f t="shared" si="28"/>
        <v>33.528</v>
      </c>
      <c r="K348" s="10">
        <f t="shared" si="27"/>
        <v>70.228</v>
      </c>
      <c r="L348" s="11">
        <f>SUMPRODUCT(--($E$3:$E$362=E348),--($K$3:$K$362&gt;K348))+1</f>
        <v>1</v>
      </c>
      <c r="M348" s="20"/>
    </row>
    <row r="349" ht="112.5" spans="1:13">
      <c r="A349" s="6">
        <v>347</v>
      </c>
      <c r="B349" s="7" t="s">
        <v>520</v>
      </c>
      <c r="C349" s="7" t="s">
        <v>518</v>
      </c>
      <c r="D349" s="7" t="s">
        <v>438</v>
      </c>
      <c r="E349" s="7" t="s">
        <v>519</v>
      </c>
      <c r="F349" s="8" t="s">
        <v>37</v>
      </c>
      <c r="G349" s="9">
        <v>174</v>
      </c>
      <c r="H349" s="10">
        <f t="shared" si="26"/>
        <v>34.8</v>
      </c>
      <c r="I349" s="10">
        <v>69.92</v>
      </c>
      <c r="J349" s="10">
        <f t="shared" si="28"/>
        <v>27.968</v>
      </c>
      <c r="K349" s="10">
        <f t="shared" si="27"/>
        <v>62.768</v>
      </c>
      <c r="L349" s="11">
        <f>SUMPRODUCT(--($E$3:$E$362=E349),--($K$3:$K$362&gt;K349))+1</f>
        <v>2</v>
      </c>
      <c r="M349" s="20"/>
    </row>
    <row r="350" ht="112.5" spans="1:13">
      <c r="A350" s="6">
        <v>348</v>
      </c>
      <c r="B350" s="7" t="s">
        <v>521</v>
      </c>
      <c r="C350" s="7" t="s">
        <v>518</v>
      </c>
      <c r="D350" s="7" t="s">
        <v>438</v>
      </c>
      <c r="E350" s="7" t="s">
        <v>519</v>
      </c>
      <c r="F350" s="8" t="s">
        <v>37</v>
      </c>
      <c r="G350" s="9">
        <v>166</v>
      </c>
      <c r="H350" s="10">
        <f t="shared" si="26"/>
        <v>33.2</v>
      </c>
      <c r="I350" s="10">
        <v>70.52</v>
      </c>
      <c r="J350" s="10">
        <f t="shared" si="28"/>
        <v>28.208</v>
      </c>
      <c r="K350" s="10">
        <f t="shared" si="27"/>
        <v>61.408</v>
      </c>
      <c r="L350" s="11">
        <f>SUMPRODUCT(--($E$3:$E$362=E350),--($K$3:$K$362&gt;K350))+1</f>
        <v>3</v>
      </c>
      <c r="M350" s="20"/>
    </row>
    <row r="351" ht="75" spans="1:13">
      <c r="A351" s="6">
        <v>349</v>
      </c>
      <c r="B351" s="7" t="s">
        <v>522</v>
      </c>
      <c r="C351" s="7" t="s">
        <v>523</v>
      </c>
      <c r="D351" s="7" t="s">
        <v>438</v>
      </c>
      <c r="E351" s="7" t="s">
        <v>524</v>
      </c>
      <c r="F351" s="8" t="s">
        <v>37</v>
      </c>
      <c r="G351" s="9">
        <v>205.5</v>
      </c>
      <c r="H351" s="10">
        <f t="shared" si="26"/>
        <v>41.1</v>
      </c>
      <c r="I351" s="10">
        <v>80.28</v>
      </c>
      <c r="J351" s="10">
        <f t="shared" si="28"/>
        <v>32.112</v>
      </c>
      <c r="K351" s="10">
        <f t="shared" si="27"/>
        <v>73.212</v>
      </c>
      <c r="L351" s="11">
        <f>SUMPRODUCT(--($E$3:$E$362=E351),--($K$3:$K$362&gt;K351))+1</f>
        <v>1</v>
      </c>
      <c r="M351" s="20"/>
    </row>
    <row r="352" ht="75" spans="1:13">
      <c r="A352" s="6">
        <v>350</v>
      </c>
      <c r="B352" s="7" t="s">
        <v>525</v>
      </c>
      <c r="C352" s="7" t="s">
        <v>523</v>
      </c>
      <c r="D352" s="7" t="s">
        <v>438</v>
      </c>
      <c r="E352" s="7" t="s">
        <v>524</v>
      </c>
      <c r="F352" s="8" t="s">
        <v>37</v>
      </c>
      <c r="G352" s="9">
        <v>180</v>
      </c>
      <c r="H352" s="10">
        <f t="shared" si="26"/>
        <v>36</v>
      </c>
      <c r="I352" s="10">
        <v>74</v>
      </c>
      <c r="J352" s="10">
        <f t="shared" si="28"/>
        <v>29.6</v>
      </c>
      <c r="K352" s="10">
        <f t="shared" si="27"/>
        <v>65.6</v>
      </c>
      <c r="L352" s="11">
        <f>SUMPRODUCT(--($E$3:$E$362=E352),--($K$3:$K$362&gt;K352))+1</f>
        <v>2</v>
      </c>
      <c r="M352" s="20"/>
    </row>
    <row r="353" ht="75" spans="1:13">
      <c r="A353" s="6">
        <v>351</v>
      </c>
      <c r="B353" s="7" t="s">
        <v>526</v>
      </c>
      <c r="C353" s="7" t="s">
        <v>523</v>
      </c>
      <c r="D353" s="7" t="s">
        <v>438</v>
      </c>
      <c r="E353" s="7" t="s">
        <v>524</v>
      </c>
      <c r="F353" s="8" t="s">
        <v>37</v>
      </c>
      <c r="G353" s="9">
        <v>158.5</v>
      </c>
      <c r="H353" s="10">
        <f t="shared" si="26"/>
        <v>31.7</v>
      </c>
      <c r="I353" s="10">
        <v>65.22</v>
      </c>
      <c r="J353" s="10">
        <f t="shared" si="28"/>
        <v>26.088</v>
      </c>
      <c r="K353" s="10">
        <f t="shared" si="27"/>
        <v>57.788</v>
      </c>
      <c r="L353" s="11">
        <f>SUMPRODUCT(--($E$3:$E$362=E353),--($K$3:$K$362&gt;K353))+1</f>
        <v>3</v>
      </c>
      <c r="M353" s="20"/>
    </row>
    <row r="354" ht="75" spans="1:13">
      <c r="A354" s="6">
        <v>352</v>
      </c>
      <c r="B354" s="7" t="s">
        <v>527</v>
      </c>
      <c r="C354" s="7" t="s">
        <v>528</v>
      </c>
      <c r="D354" s="7" t="s">
        <v>438</v>
      </c>
      <c r="E354" s="7" t="s">
        <v>529</v>
      </c>
      <c r="F354" s="8" t="s">
        <v>37</v>
      </c>
      <c r="G354" s="9">
        <v>206.5</v>
      </c>
      <c r="H354" s="10">
        <f t="shared" si="26"/>
        <v>41.3</v>
      </c>
      <c r="I354" s="10">
        <v>79.22</v>
      </c>
      <c r="J354" s="10">
        <f t="shared" si="28"/>
        <v>31.688</v>
      </c>
      <c r="K354" s="10">
        <f t="shared" si="27"/>
        <v>72.988</v>
      </c>
      <c r="L354" s="11">
        <f>SUMPRODUCT(--($E$3:$E$362=E354),--($K$3:$K$362&gt;K354))+1</f>
        <v>1</v>
      </c>
      <c r="M354" s="20"/>
    </row>
    <row r="355" ht="75" spans="1:13">
      <c r="A355" s="6">
        <v>353</v>
      </c>
      <c r="B355" s="7" t="s">
        <v>530</v>
      </c>
      <c r="C355" s="7" t="s">
        <v>528</v>
      </c>
      <c r="D355" s="7" t="s">
        <v>438</v>
      </c>
      <c r="E355" s="7" t="s">
        <v>529</v>
      </c>
      <c r="F355" s="8" t="s">
        <v>37</v>
      </c>
      <c r="G355" s="9">
        <v>218</v>
      </c>
      <c r="H355" s="10">
        <f t="shared" si="26"/>
        <v>43.6</v>
      </c>
      <c r="I355" s="10">
        <v>68.96</v>
      </c>
      <c r="J355" s="10">
        <f t="shared" si="28"/>
        <v>27.584</v>
      </c>
      <c r="K355" s="10">
        <f t="shared" si="27"/>
        <v>71.184</v>
      </c>
      <c r="L355" s="11">
        <f>SUMPRODUCT(--($E$3:$E$362=E355),--($K$3:$K$362&gt;K355))+1</f>
        <v>2</v>
      </c>
      <c r="M355" s="20"/>
    </row>
    <row r="356" ht="75" spans="1:13">
      <c r="A356" s="6">
        <v>354</v>
      </c>
      <c r="B356" s="7" t="s">
        <v>531</v>
      </c>
      <c r="C356" s="7" t="s">
        <v>528</v>
      </c>
      <c r="D356" s="7" t="s">
        <v>438</v>
      </c>
      <c r="E356" s="7" t="s">
        <v>529</v>
      </c>
      <c r="F356" s="8" t="s">
        <v>37</v>
      </c>
      <c r="G356" s="9">
        <v>143.5</v>
      </c>
      <c r="H356" s="10">
        <f t="shared" si="26"/>
        <v>28.7</v>
      </c>
      <c r="I356" s="10">
        <v>60.86</v>
      </c>
      <c r="J356" s="10">
        <f t="shared" si="28"/>
        <v>24.344</v>
      </c>
      <c r="K356" s="10">
        <f t="shared" si="27"/>
        <v>53.044</v>
      </c>
      <c r="L356" s="11">
        <f>SUMPRODUCT(--($E$3:$E$362=E356),--($K$3:$K$362&gt;K356))+1</f>
        <v>3</v>
      </c>
      <c r="M356" s="20"/>
    </row>
    <row r="357" ht="75" spans="1:13">
      <c r="A357" s="6">
        <v>355</v>
      </c>
      <c r="B357" s="7" t="s">
        <v>532</v>
      </c>
      <c r="C357" s="7" t="s">
        <v>533</v>
      </c>
      <c r="D357" s="7" t="s">
        <v>438</v>
      </c>
      <c r="E357" s="7" t="s">
        <v>534</v>
      </c>
      <c r="F357" s="8" t="s">
        <v>37</v>
      </c>
      <c r="G357" s="9">
        <v>167</v>
      </c>
      <c r="H357" s="10">
        <f t="shared" si="26"/>
        <v>33.4</v>
      </c>
      <c r="I357" s="10">
        <v>77.1</v>
      </c>
      <c r="J357" s="10">
        <f t="shared" si="28"/>
        <v>30.84</v>
      </c>
      <c r="K357" s="10">
        <f t="shared" si="27"/>
        <v>64.24</v>
      </c>
      <c r="L357" s="11">
        <f>SUMPRODUCT(--($E$3:$E$362=E357),--($K$3:$K$362&gt;K357))+1</f>
        <v>1</v>
      </c>
      <c r="M357" s="20"/>
    </row>
    <row r="358" ht="75" spans="1:13">
      <c r="A358" s="6">
        <v>356</v>
      </c>
      <c r="B358" s="7" t="s">
        <v>535</v>
      </c>
      <c r="C358" s="7" t="s">
        <v>533</v>
      </c>
      <c r="D358" s="7" t="s">
        <v>438</v>
      </c>
      <c r="E358" s="7" t="s">
        <v>534</v>
      </c>
      <c r="F358" s="8" t="s">
        <v>37</v>
      </c>
      <c r="G358" s="9">
        <v>168</v>
      </c>
      <c r="H358" s="10">
        <f t="shared" si="26"/>
        <v>33.6</v>
      </c>
      <c r="I358" s="10">
        <v>72.66</v>
      </c>
      <c r="J358" s="10">
        <f t="shared" si="28"/>
        <v>29.064</v>
      </c>
      <c r="K358" s="10">
        <f t="shared" si="27"/>
        <v>62.664</v>
      </c>
      <c r="L358" s="11">
        <f>SUMPRODUCT(--($E$3:$E$362=E358),--($K$3:$K$362&gt;K358))+1</f>
        <v>2</v>
      </c>
      <c r="M358" s="20"/>
    </row>
    <row r="359" ht="75" spans="1:13">
      <c r="A359" s="6">
        <v>357</v>
      </c>
      <c r="B359" s="7" t="s">
        <v>536</v>
      </c>
      <c r="C359" s="7" t="s">
        <v>533</v>
      </c>
      <c r="D359" s="7" t="s">
        <v>438</v>
      </c>
      <c r="E359" s="7" t="s">
        <v>534</v>
      </c>
      <c r="F359" s="8" t="s">
        <v>37</v>
      </c>
      <c r="G359" s="9">
        <v>169.5</v>
      </c>
      <c r="H359" s="10">
        <f t="shared" si="26"/>
        <v>33.9</v>
      </c>
      <c r="I359" s="10">
        <v>69.38</v>
      </c>
      <c r="J359" s="10">
        <f t="shared" si="28"/>
        <v>27.752</v>
      </c>
      <c r="K359" s="10">
        <f t="shared" si="27"/>
        <v>61.652</v>
      </c>
      <c r="L359" s="11">
        <f>SUMPRODUCT(--($E$3:$E$362=E359),--($K$3:$K$362&gt;K359))+1</f>
        <v>3</v>
      </c>
      <c r="M359" s="20"/>
    </row>
    <row r="360" ht="56.25" spans="1:13">
      <c r="A360" s="6">
        <v>358</v>
      </c>
      <c r="B360" s="12">
        <v>1152230402630</v>
      </c>
      <c r="C360" s="14" t="s">
        <v>56</v>
      </c>
      <c r="D360" s="11" t="s">
        <v>57</v>
      </c>
      <c r="E360" s="7" t="s">
        <v>537</v>
      </c>
      <c r="F360" s="8" t="s">
        <v>18</v>
      </c>
      <c r="G360" s="13">
        <v>186</v>
      </c>
      <c r="H360" s="10">
        <f t="shared" si="26"/>
        <v>37.2</v>
      </c>
      <c r="I360" s="10">
        <v>73.52</v>
      </c>
      <c r="J360" s="10">
        <f t="shared" si="28"/>
        <v>29.408</v>
      </c>
      <c r="K360" s="10">
        <f t="shared" si="27"/>
        <v>66.608</v>
      </c>
      <c r="L360" s="11">
        <f>SUMPRODUCT(--($E$3:$E$362=E360),--($K$3:$K$362&gt;K360))+1</f>
        <v>1</v>
      </c>
      <c r="M360" s="20"/>
    </row>
    <row r="361" ht="56.25" spans="1:13">
      <c r="A361" s="6">
        <v>359</v>
      </c>
      <c r="B361" s="12">
        <v>1152230403011</v>
      </c>
      <c r="C361" s="14" t="s">
        <v>56</v>
      </c>
      <c r="D361" s="11" t="s">
        <v>57</v>
      </c>
      <c r="E361" s="7" t="s">
        <v>537</v>
      </c>
      <c r="F361" s="8" t="s">
        <v>18</v>
      </c>
      <c r="G361" s="13">
        <v>176.5</v>
      </c>
      <c r="H361" s="10">
        <f t="shared" si="26"/>
        <v>35.3</v>
      </c>
      <c r="I361" s="10">
        <v>75.66</v>
      </c>
      <c r="J361" s="10">
        <f t="shared" si="28"/>
        <v>30.264</v>
      </c>
      <c r="K361" s="10">
        <f t="shared" si="27"/>
        <v>65.564</v>
      </c>
      <c r="L361" s="11">
        <f>SUMPRODUCT(--($E$3:$E$362=E361),--($K$3:$K$362&gt;K361))+1</f>
        <v>2</v>
      </c>
      <c r="M361" s="20"/>
    </row>
    <row r="362" ht="56.25" spans="1:13">
      <c r="A362" s="6">
        <v>360</v>
      </c>
      <c r="B362" s="12">
        <v>1152230404729</v>
      </c>
      <c r="C362" s="14" t="s">
        <v>56</v>
      </c>
      <c r="D362" s="11" t="s">
        <v>57</v>
      </c>
      <c r="E362" s="7" t="s">
        <v>537</v>
      </c>
      <c r="F362" s="8" t="s">
        <v>18</v>
      </c>
      <c r="G362" s="13">
        <v>176</v>
      </c>
      <c r="H362" s="10">
        <f t="shared" si="26"/>
        <v>35.2</v>
      </c>
      <c r="I362" s="10">
        <v>51.56</v>
      </c>
      <c r="J362" s="10">
        <f t="shared" si="28"/>
        <v>20.624</v>
      </c>
      <c r="K362" s="10">
        <f t="shared" si="27"/>
        <v>55.824</v>
      </c>
      <c r="L362" s="11">
        <f>SUMPRODUCT(--($E$3:$E$362=E362),--($K$3:$K$362&gt;K362))+1</f>
        <v>3</v>
      </c>
      <c r="M362" s="20"/>
    </row>
  </sheetData>
  <mergeCells count="1">
    <mergeCell ref="A1:L1"/>
  </mergeCells>
  <conditionalFormatting sqref="B67">
    <cfRule type="duplicateValues" dxfId="0" priority="1" stopIfTrue="1"/>
  </conditionalFormatting>
  <conditionalFormatting sqref="B71:B72">
    <cfRule type="duplicateValues" dxfId="0" priority="2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2025-06-16T11:53:05Z</dcterms:created>
  <dcterms:modified xsi:type="dcterms:W3CDTF">2025-06-16T11:53:37Z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8287C9F9053D49BA8438DD4A1DA99D98_11</vt:lpwstr>
  </property>
  <property fmtid="{D5CDD505-2E9C-101B-9397-08002B2CF9AE}" pid="3" name="KSOProductBuildVer">
    <vt:lpwstr>2052-12.1.0.21171</vt:lpwstr>
  </property>
</Properties>
</file>